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12105"/>
  </bookViews>
  <sheets>
    <sheet name="SIECA SUPP Q35" sheetId="4" r:id="rId1"/>
  </sheets>
  <calcPr calcId="145621"/>
</workbook>
</file>

<file path=xl/calcChain.xml><?xml version="1.0" encoding="utf-8"?>
<calcChain xmlns="http://schemas.openxmlformats.org/spreadsheetml/2006/main">
  <c r="U5" i="4" l="1"/>
  <c r="Q24" i="4"/>
  <c r="P24" i="4"/>
  <c r="O24" i="4"/>
  <c r="N24" i="4"/>
  <c r="Q20" i="4"/>
  <c r="P20" i="4"/>
  <c r="O20" i="4"/>
  <c r="N20" i="4"/>
  <c r="Q16" i="4"/>
  <c r="P16" i="4"/>
  <c r="O16" i="4"/>
  <c r="N16" i="4"/>
  <c r="Q12" i="4"/>
  <c r="P12" i="4"/>
  <c r="O12" i="4"/>
  <c r="N12" i="4"/>
  <c r="Q8" i="4"/>
  <c r="P8" i="4"/>
  <c r="O8" i="4"/>
  <c r="N8" i="4"/>
  <c r="L16" i="4" l="1"/>
  <c r="M16" i="4"/>
  <c r="K20" i="4" l="1"/>
  <c r="J20" i="4"/>
  <c r="G12" i="4"/>
  <c r="F12" i="4"/>
  <c r="G24" i="4"/>
  <c r="F24" i="4"/>
  <c r="H16" i="4"/>
  <c r="I16" i="4"/>
  <c r="F20" i="4" l="1"/>
  <c r="S24" i="4"/>
  <c r="S26" i="4" s="1"/>
  <c r="R24" i="4"/>
  <c r="Q26" i="4"/>
  <c r="P26" i="4"/>
  <c r="O26" i="4"/>
  <c r="N26" i="4"/>
  <c r="M24" i="4"/>
  <c r="L24" i="4"/>
  <c r="K24" i="4"/>
  <c r="J24" i="4"/>
  <c r="I24" i="4"/>
  <c r="H24" i="4"/>
  <c r="V23" i="4"/>
  <c r="U23" i="4"/>
  <c r="V22" i="4"/>
  <c r="U22" i="4"/>
  <c r="V21" i="4"/>
  <c r="U21" i="4"/>
  <c r="S20" i="4"/>
  <c r="R20" i="4"/>
  <c r="U20" i="4"/>
  <c r="V20" i="4"/>
  <c r="M20" i="4"/>
  <c r="L20" i="4"/>
  <c r="I20" i="4"/>
  <c r="H20" i="4"/>
  <c r="G20" i="4"/>
  <c r="V19" i="4"/>
  <c r="U19" i="4"/>
  <c r="V18" i="4"/>
  <c r="U18" i="4"/>
  <c r="V17" i="4"/>
  <c r="U17" i="4"/>
  <c r="S16" i="4"/>
  <c r="R16" i="4"/>
  <c r="V16" i="4"/>
  <c r="U16" i="4"/>
  <c r="K16" i="4"/>
  <c r="J16" i="4"/>
  <c r="G16" i="4"/>
  <c r="F16" i="4"/>
  <c r="V15" i="4"/>
  <c r="U15" i="4"/>
  <c r="V14" i="4"/>
  <c r="U14" i="4"/>
  <c r="V13" i="4"/>
  <c r="U13" i="4"/>
  <c r="S12" i="4"/>
  <c r="U12" i="4"/>
  <c r="V12" i="4"/>
  <c r="M12" i="4"/>
  <c r="L12" i="4"/>
  <c r="K12" i="4"/>
  <c r="J12" i="4"/>
  <c r="I12" i="4"/>
  <c r="H12" i="4"/>
  <c r="V11" i="4"/>
  <c r="U11" i="4"/>
  <c r="V10" i="4"/>
  <c r="U10" i="4"/>
  <c r="V9" i="4"/>
  <c r="U9" i="4"/>
  <c r="S8" i="4"/>
  <c r="R8" i="4"/>
  <c r="V8" i="4"/>
  <c r="U8" i="4"/>
  <c r="M8" i="4"/>
  <c r="L8" i="4"/>
  <c r="K8" i="4"/>
  <c r="J8" i="4"/>
  <c r="I8" i="4"/>
  <c r="H8" i="4"/>
  <c r="G8" i="4"/>
  <c r="F8" i="4"/>
  <c r="V7" i="4"/>
  <c r="U7" i="4"/>
  <c r="V6" i="4"/>
  <c r="U6" i="4"/>
  <c r="V5" i="4"/>
  <c r="R12" i="4" l="1"/>
  <c r="M26" i="4"/>
  <c r="L26" i="4"/>
  <c r="J26" i="4"/>
  <c r="K26" i="4"/>
  <c r="I26" i="4"/>
  <c r="G26" i="4"/>
  <c r="H26" i="4"/>
  <c r="F26" i="4"/>
  <c r="R26" i="4"/>
  <c r="U24" i="4"/>
  <c r="V24" i="4"/>
</calcChain>
</file>

<file path=xl/sharedStrings.xml><?xml version="1.0" encoding="utf-8"?>
<sst xmlns="http://schemas.openxmlformats.org/spreadsheetml/2006/main" count="51" uniqueCount="21">
  <si>
    <t>Year</t>
  </si>
  <si>
    <t>CP</t>
  </si>
  <si>
    <t>Date/Time</t>
  </si>
  <si>
    <t>Winter</t>
  </si>
  <si>
    <t>Summer</t>
  </si>
  <si>
    <t>1 CP</t>
  </si>
  <si>
    <t>2 CP</t>
  </si>
  <si>
    <t>3CP</t>
  </si>
  <si>
    <t>Residential</t>
  </si>
  <si>
    <t>Commercial</t>
  </si>
  <si>
    <t>Oilfield</t>
  </si>
  <si>
    <t>Farm</t>
  </si>
  <si>
    <t>Tri-Average</t>
  </si>
  <si>
    <t>Power Class</t>
  </si>
  <si>
    <t>Resellers</t>
  </si>
  <si>
    <t>Streetlights</t>
  </si>
  <si>
    <t>Average</t>
  </si>
  <si>
    <t>MV-90 (KW)</t>
  </si>
  <si>
    <t>EIS (KW)</t>
  </si>
  <si>
    <t>ATCO Profile (KW)</t>
  </si>
  <si>
    <t>Streetlight numbers found by putting actual streetlight MW.h sales from the Base file and put into the "Loadshape" sheet cell AA1 and then getting the calculated peaks from the specific date/time.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</si>
</sst>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d/yy\ h:mm;@"/>
  </numFmts>
  <fonts count="7" x14ac:knownFonts="1">
    <font>
      <sz val="11"/>
      <color theme="1"/>
      <name val="Calibri"/>
      <family val="2"/>
      <scheme val="minor"/>
    </font>
    <font>
      <sz val="11"/>
      <color theme="1"/>
      <name val="Calibri"/>
      <family val="2"/>
      <scheme val="minor"/>
    </font>
    <font>
      <sz val="12"/>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name val="Arial"/>
      <family val="2"/>
    </font>
  </fonts>
  <fills count="6">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88">
    <xf numFmtId="0" fontId="0" fillId="0" borderId="0" xfId="0"/>
    <xf numFmtId="0" fontId="5" fillId="0" borderId="0" xfId="0" applyFont="1"/>
    <xf numFmtId="165" fontId="5" fillId="0" borderId="13" xfId="0" applyNumberFormat="1" applyFont="1" applyFill="1" applyBorder="1"/>
    <xf numFmtId="0" fontId="5" fillId="0" borderId="0" xfId="0" applyFont="1" applyBorder="1"/>
    <xf numFmtId="164" fontId="5" fillId="0" borderId="0" xfId="1" applyNumberFormat="1" applyFont="1"/>
    <xf numFmtId="164" fontId="5" fillId="0" borderId="0" xfId="1" applyNumberFormat="1" applyFont="1" applyBorder="1"/>
    <xf numFmtId="165" fontId="5" fillId="0" borderId="0" xfId="0" applyNumberFormat="1" applyFont="1" applyFill="1" applyBorder="1"/>
    <xf numFmtId="165" fontId="5" fillId="0" borderId="6" xfId="0" applyNumberFormat="1" applyFont="1" applyFill="1" applyBorder="1"/>
    <xf numFmtId="165" fontId="5" fillId="0" borderId="10" xfId="0" applyNumberFormat="1" applyFont="1" applyFill="1" applyBorder="1"/>
    <xf numFmtId="165" fontId="2" fillId="0" borderId="10" xfId="2" applyNumberFormat="1" applyFont="1" applyFill="1" applyBorder="1"/>
    <xf numFmtId="165" fontId="2" fillId="0" borderId="13" xfId="2" applyNumberFormat="1" applyFont="1" applyFill="1" applyBorder="1"/>
    <xf numFmtId="165" fontId="2" fillId="0" borderId="6" xfId="2" applyNumberFormat="1" applyFont="1" applyFill="1" applyBorder="1"/>
    <xf numFmtId="0" fontId="5" fillId="0" borderId="0" xfId="0" applyFont="1" applyBorder="1" applyAlignment="1">
      <alignment horizontal="center" vertical="center"/>
    </xf>
    <xf numFmtId="165" fontId="2" fillId="0" borderId="0" xfId="2" applyNumberFormat="1" applyFont="1" applyFill="1" applyBorder="1"/>
    <xf numFmtId="0" fontId="3" fillId="0" borderId="1" xfId="0" applyFont="1" applyBorder="1" applyAlignment="1">
      <alignment horizontal="center" vertical="center"/>
    </xf>
    <xf numFmtId="0" fontId="3" fillId="0" borderId="2" xfId="0" applyFont="1" applyBorder="1"/>
    <xf numFmtId="165" fontId="3" fillId="0" borderId="2" xfId="0" applyNumberFormat="1" applyFont="1" applyFill="1" applyBorder="1"/>
    <xf numFmtId="165" fontId="3" fillId="0" borderId="3" xfId="0" applyNumberFormat="1" applyFont="1" applyFill="1" applyBorder="1"/>
    <xf numFmtId="164" fontId="5" fillId="0" borderId="0" xfId="0" applyNumberFormat="1" applyFont="1"/>
    <xf numFmtId="164" fontId="3" fillId="0" borderId="14" xfId="1" applyNumberFormat="1" applyFont="1" applyBorder="1"/>
    <xf numFmtId="0" fontId="3" fillId="2" borderId="14" xfId="0" applyFont="1" applyFill="1" applyBorder="1" applyAlignment="1">
      <alignment horizontal="center"/>
    </xf>
    <xf numFmtId="164" fontId="5" fillId="2" borderId="4" xfId="1" applyNumberFormat="1" applyFont="1" applyFill="1" applyBorder="1"/>
    <xf numFmtId="164" fontId="5" fillId="2" borderId="5" xfId="1" applyNumberFormat="1" applyFont="1" applyFill="1" applyBorder="1"/>
    <xf numFmtId="164" fontId="5" fillId="2" borderId="7" xfId="1" applyNumberFormat="1" applyFont="1" applyFill="1" applyBorder="1"/>
    <xf numFmtId="164" fontId="5" fillId="2" borderId="8" xfId="1" applyNumberFormat="1" applyFont="1" applyFill="1" applyBorder="1"/>
    <xf numFmtId="164" fontId="5" fillId="2" borderId="9" xfId="1" applyNumberFormat="1" applyFont="1" applyFill="1" applyBorder="1"/>
    <xf numFmtId="164" fontId="5" fillId="2" borderId="0" xfId="1" applyNumberFormat="1" applyFont="1" applyFill="1" applyBorder="1"/>
    <xf numFmtId="164" fontId="5" fillId="2" borderId="11" xfId="1" applyNumberFormat="1" applyFont="1" applyFill="1" applyBorder="1"/>
    <xf numFmtId="164" fontId="5" fillId="2" borderId="12" xfId="1" applyNumberFormat="1" applyFont="1" applyFill="1" applyBorder="1"/>
    <xf numFmtId="164" fontId="5" fillId="2" borderId="15" xfId="1" applyNumberFormat="1" applyFont="1" applyFill="1" applyBorder="1"/>
    <xf numFmtId="164" fontId="3" fillId="2" borderId="1" xfId="1" applyNumberFormat="1" applyFont="1" applyFill="1" applyBorder="1"/>
    <xf numFmtId="164" fontId="3" fillId="2" borderId="3" xfId="1" applyNumberFormat="1" applyFont="1" applyFill="1" applyBorder="1"/>
    <xf numFmtId="164" fontId="3" fillId="2" borderId="2" xfId="1" applyNumberFormat="1" applyFont="1" applyFill="1" applyBorder="1"/>
    <xf numFmtId="0" fontId="3" fillId="3" borderId="14" xfId="0" applyFont="1" applyFill="1" applyBorder="1" applyAlignment="1">
      <alignment horizontal="center"/>
    </xf>
    <xf numFmtId="164" fontId="5" fillId="3" borderId="7" xfId="1" applyNumberFormat="1" applyFont="1" applyFill="1" applyBorder="1"/>
    <xf numFmtId="164" fontId="5" fillId="3" borderId="5" xfId="1" applyNumberFormat="1" applyFont="1" applyFill="1" applyBorder="1"/>
    <xf numFmtId="164" fontId="5" fillId="3" borderId="0" xfId="1" applyNumberFormat="1" applyFont="1" applyFill="1" applyBorder="1"/>
    <xf numFmtId="164" fontId="5" fillId="3" borderId="9" xfId="1" applyNumberFormat="1" applyFont="1" applyFill="1" applyBorder="1"/>
    <xf numFmtId="164" fontId="5" fillId="3" borderId="15" xfId="1" applyNumberFormat="1" applyFont="1" applyFill="1" applyBorder="1"/>
    <xf numFmtId="164" fontId="5" fillId="3" borderId="12" xfId="1" applyNumberFormat="1" applyFont="1" applyFill="1" applyBorder="1"/>
    <xf numFmtId="164" fontId="3" fillId="3" borderId="2" xfId="1" applyNumberFormat="1" applyFont="1" applyFill="1" applyBorder="1"/>
    <xf numFmtId="164" fontId="3" fillId="3" borderId="3" xfId="1" applyNumberFormat="1" applyFont="1" applyFill="1" applyBorder="1"/>
    <xf numFmtId="164" fontId="5" fillId="4" borderId="8" xfId="1" applyNumberFormat="1" applyFont="1" applyFill="1" applyBorder="1"/>
    <xf numFmtId="164" fontId="5" fillId="4" borderId="9" xfId="1" applyNumberFormat="1" applyFont="1" applyFill="1" applyBorder="1"/>
    <xf numFmtId="164" fontId="5" fillId="4" borderId="12" xfId="1" applyNumberFormat="1" applyFont="1" applyFill="1" applyBorder="1"/>
    <xf numFmtId="164" fontId="3" fillId="4" borderId="1" xfId="1" applyNumberFormat="1" applyFont="1" applyFill="1" applyBorder="1"/>
    <xf numFmtId="164" fontId="3" fillId="4" borderId="3" xfId="1" applyNumberFormat="1" applyFont="1" applyFill="1" applyBorder="1"/>
    <xf numFmtId="164" fontId="5" fillId="4" borderId="4" xfId="1" applyNumberFormat="1" applyFont="1" applyFill="1" applyBorder="1"/>
    <xf numFmtId="164" fontId="5" fillId="4" borderId="5" xfId="1" applyNumberFormat="1" applyFont="1" applyFill="1" applyBorder="1"/>
    <xf numFmtId="164" fontId="5" fillId="4" borderId="11" xfId="1" applyNumberFormat="1" applyFont="1" applyFill="1" applyBorder="1"/>
    <xf numFmtId="0" fontId="3" fillId="3" borderId="3" xfId="0" applyFont="1" applyFill="1" applyBorder="1" applyAlignment="1">
      <alignment horizontal="center"/>
    </xf>
    <xf numFmtId="0" fontId="3" fillId="0" borderId="14" xfId="0" applyFont="1" applyBorder="1" applyAlignment="1">
      <alignment horizontal="center"/>
    </xf>
    <xf numFmtId="3" fontId="5" fillId="0" borderId="0" xfId="0" applyNumberFormat="1" applyFont="1"/>
    <xf numFmtId="0" fontId="3" fillId="2" borderId="3" xfId="0" applyFont="1" applyFill="1" applyBorder="1" applyAlignment="1">
      <alignment horizontal="center"/>
    </xf>
    <xf numFmtId="0" fontId="5" fillId="0" borderId="6" xfId="0" applyFont="1" applyFill="1" applyBorder="1"/>
    <xf numFmtId="0" fontId="5" fillId="0" borderId="10" xfId="0" applyFont="1" applyFill="1" applyBorder="1"/>
    <xf numFmtId="0" fontId="5" fillId="0" borderId="13" xfId="0" applyFont="1" applyFill="1" applyBorder="1"/>
    <xf numFmtId="0" fontId="3" fillId="0" borderId="1" xfId="0" applyFont="1" applyFill="1" applyBorder="1" applyAlignment="1">
      <alignment horizontal="center" vertical="center"/>
    </xf>
    <xf numFmtId="0" fontId="3" fillId="0" borderId="2" xfId="0" applyFont="1" applyFill="1" applyBorder="1"/>
    <xf numFmtId="164" fontId="5" fillId="5" borderId="7" xfId="1" applyNumberFormat="1" applyFont="1" applyFill="1" applyBorder="1"/>
    <xf numFmtId="164" fontId="5" fillId="5" borderId="5" xfId="1" applyNumberFormat="1" applyFont="1" applyFill="1" applyBorder="1"/>
    <xf numFmtId="164" fontId="5" fillId="5" borderId="0" xfId="1" applyNumberFormat="1" applyFont="1" applyFill="1" applyBorder="1"/>
    <xf numFmtId="164" fontId="5" fillId="5" borderId="9" xfId="1" applyNumberFormat="1" applyFont="1" applyFill="1" applyBorder="1"/>
    <xf numFmtId="164" fontId="5" fillId="5" borderId="15" xfId="1" applyNumberFormat="1" applyFont="1" applyFill="1" applyBorder="1"/>
    <xf numFmtId="164" fontId="5" fillId="5" borderId="12" xfId="1" applyNumberFormat="1" applyFont="1" applyFill="1" applyBorder="1"/>
    <xf numFmtId="164" fontId="3" fillId="5" borderId="2" xfId="1" applyNumberFormat="1" applyFont="1" applyFill="1" applyBorder="1"/>
    <xf numFmtId="164" fontId="3" fillId="5" borderId="3" xfId="1" applyNumberFormat="1" applyFont="1" applyFill="1" applyBorder="1"/>
    <xf numFmtId="0" fontId="3" fillId="5" borderId="3" xfId="0" applyFont="1" applyFill="1" applyBorder="1" applyAlignment="1">
      <alignment horizontal="center"/>
    </xf>
    <xf numFmtId="0" fontId="3" fillId="5" borderId="14"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3" fillId="0" borderId="14" xfId="0" applyFont="1" applyBorder="1" applyAlignment="1">
      <alignment horizont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4" fillId="3" borderId="1" xfId="0" applyFont="1" applyFill="1" applyBorder="1" applyAlignment="1">
      <alignment horizontal="center"/>
    </xf>
    <xf numFmtId="0" fontId="4" fillId="3" borderId="3" xfId="0" applyFont="1" applyFill="1" applyBorder="1" applyAlignment="1">
      <alignment horizontal="center"/>
    </xf>
    <xf numFmtId="0" fontId="3" fillId="0" borderId="14" xfId="0" applyFont="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cellXfs>
  <cellStyles count="3">
    <cellStyle name="Comma" xfId="1" builtinId="3"/>
    <cellStyle name="Normal" xfId="0" builtinId="0"/>
    <cellStyle name="Normal 2" xfId="2"/>
  </cellStyles>
  <dxfs count="0"/>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0"/>
  <sheetViews>
    <sheetView showGridLines="0" tabSelected="1" zoomScale="70" zoomScaleNormal="70" workbookViewId="0">
      <selection activeCell="M19" sqref="M19"/>
    </sheetView>
  </sheetViews>
  <sheetFormatPr defaultRowHeight="15.75" x14ac:dyDescent="0.25"/>
  <cols>
    <col min="1" max="1" width="9.140625" style="1"/>
    <col min="2" max="2" width="6.28515625" style="1" bestFit="1" customWidth="1"/>
    <col min="3" max="3" width="5.42578125" style="1" customWidth="1"/>
    <col min="4" max="4" width="16.42578125" style="1" bestFit="1" customWidth="1"/>
    <col min="5" max="5" width="15" style="1" bestFit="1" customWidth="1"/>
    <col min="6" max="13" width="9.7109375" style="1" customWidth="1"/>
    <col min="14" max="17" width="12.42578125" style="1" customWidth="1"/>
    <col min="18" max="19" width="11.140625" style="1" customWidth="1"/>
    <col min="20" max="29" width="16.7109375" style="1" customWidth="1"/>
    <col min="30" max="16384" width="9.140625" style="1"/>
  </cols>
  <sheetData>
    <row r="2" spans="2:22" ht="18.75" x14ac:dyDescent="0.3">
      <c r="F2" s="69" t="s">
        <v>18</v>
      </c>
      <c r="G2" s="70"/>
      <c r="H2" s="70"/>
      <c r="I2" s="70"/>
      <c r="J2" s="70"/>
      <c r="K2" s="70"/>
      <c r="L2" s="70"/>
      <c r="M2" s="71"/>
      <c r="N2" s="72" t="s">
        <v>17</v>
      </c>
      <c r="O2" s="73"/>
      <c r="P2" s="73"/>
      <c r="Q2" s="74"/>
      <c r="R2" s="78" t="s">
        <v>19</v>
      </c>
      <c r="S2" s="79"/>
    </row>
    <row r="3" spans="2:22" ht="18.75" x14ac:dyDescent="0.25">
      <c r="B3" s="75" t="s">
        <v>0</v>
      </c>
      <c r="C3" s="75" t="s">
        <v>1</v>
      </c>
      <c r="D3" s="80" t="s">
        <v>2</v>
      </c>
      <c r="E3" s="80"/>
      <c r="F3" s="81" t="s">
        <v>8</v>
      </c>
      <c r="G3" s="82"/>
      <c r="H3" s="81" t="s">
        <v>9</v>
      </c>
      <c r="I3" s="82"/>
      <c r="J3" s="81" t="s">
        <v>10</v>
      </c>
      <c r="K3" s="82"/>
      <c r="L3" s="83" t="s">
        <v>11</v>
      </c>
      <c r="M3" s="82"/>
      <c r="N3" s="84" t="s">
        <v>13</v>
      </c>
      <c r="O3" s="85"/>
      <c r="P3" s="84" t="s">
        <v>14</v>
      </c>
      <c r="Q3" s="85"/>
      <c r="R3" s="86" t="s">
        <v>15</v>
      </c>
      <c r="S3" s="87"/>
    </row>
    <row r="4" spans="2:22" x14ac:dyDescent="0.25">
      <c r="B4" s="75"/>
      <c r="C4" s="75"/>
      <c r="D4" s="51" t="s">
        <v>3</v>
      </c>
      <c r="E4" s="51" t="s">
        <v>4</v>
      </c>
      <c r="F4" s="20" t="s">
        <v>3</v>
      </c>
      <c r="G4" s="20" t="s">
        <v>4</v>
      </c>
      <c r="H4" s="20" t="s">
        <v>3</v>
      </c>
      <c r="I4" s="20" t="s">
        <v>4</v>
      </c>
      <c r="J4" s="20" t="s">
        <v>3</v>
      </c>
      <c r="K4" s="20" t="s">
        <v>4</v>
      </c>
      <c r="L4" s="53" t="s">
        <v>3</v>
      </c>
      <c r="M4" s="20" t="s">
        <v>4</v>
      </c>
      <c r="N4" s="67" t="s">
        <v>3</v>
      </c>
      <c r="O4" s="68" t="s">
        <v>4</v>
      </c>
      <c r="P4" s="67" t="s">
        <v>3</v>
      </c>
      <c r="Q4" s="68" t="s">
        <v>4</v>
      </c>
      <c r="R4" s="50" t="s">
        <v>3</v>
      </c>
      <c r="S4" s="33" t="s">
        <v>4</v>
      </c>
    </row>
    <row r="5" spans="2:22" x14ac:dyDescent="0.25">
      <c r="B5" s="76">
        <v>2011</v>
      </c>
      <c r="C5" s="54" t="s">
        <v>5</v>
      </c>
      <c r="D5" s="7">
        <v>40575.791666666664</v>
      </c>
      <c r="E5" s="7">
        <v>40742.708333333336</v>
      </c>
      <c r="F5" s="21">
        <v>369.33000000000021</v>
      </c>
      <c r="G5" s="22">
        <v>550.81000000000017</v>
      </c>
      <c r="H5" s="21">
        <v>6979.0099999999993</v>
      </c>
      <c r="I5" s="22">
        <v>9449.3399999999983</v>
      </c>
      <c r="J5" s="21">
        <v>5495.6699999999964</v>
      </c>
      <c r="K5" s="22">
        <v>4882.08</v>
      </c>
      <c r="L5" s="23">
        <v>7411.829999999999</v>
      </c>
      <c r="M5" s="22">
        <v>7179.7299999999977</v>
      </c>
      <c r="N5" s="59">
        <v>975215.63000000012</v>
      </c>
      <c r="O5" s="60">
        <v>884639.59999999986</v>
      </c>
      <c r="P5" s="59">
        <v>197603</v>
      </c>
      <c r="Q5" s="60">
        <v>239321.94999999998</v>
      </c>
      <c r="R5" s="34">
        <v>13644.272250475971</v>
      </c>
      <c r="S5" s="35">
        <v>0</v>
      </c>
      <c r="U5" s="47">
        <f>N5+P5</f>
        <v>1172818.6300000001</v>
      </c>
      <c r="V5" s="48">
        <f>O5+Q5</f>
        <v>1123961.5499999998</v>
      </c>
    </row>
    <row r="6" spans="2:22" x14ac:dyDescent="0.25">
      <c r="B6" s="76"/>
      <c r="C6" s="55" t="s">
        <v>6</v>
      </c>
      <c r="D6" s="8">
        <v>40555.75</v>
      </c>
      <c r="E6" s="8">
        <v>40742.666666666664</v>
      </c>
      <c r="F6" s="24">
        <v>489.46000000000004</v>
      </c>
      <c r="G6" s="25">
        <v>494.0200000000001</v>
      </c>
      <c r="H6" s="24">
        <v>7465.8700000000017</v>
      </c>
      <c r="I6" s="25">
        <v>9664.9900000000034</v>
      </c>
      <c r="J6" s="24">
        <v>5709.829999999999</v>
      </c>
      <c r="K6" s="25">
        <v>4846.1399999999976</v>
      </c>
      <c r="L6" s="26">
        <v>7542.4600000000019</v>
      </c>
      <c r="M6" s="25">
        <v>7030.1699999999992</v>
      </c>
      <c r="N6" s="61">
        <v>966096.86999999988</v>
      </c>
      <c r="O6" s="62">
        <v>902212.78000000014</v>
      </c>
      <c r="P6" s="61">
        <v>198383.19999999998</v>
      </c>
      <c r="Q6" s="62">
        <v>237853.09</v>
      </c>
      <c r="R6" s="36">
        <v>11597.631412904575</v>
      </c>
      <c r="S6" s="37">
        <v>0</v>
      </c>
      <c r="U6" s="42">
        <f t="shared" ref="U6:V24" si="0">N6+P6</f>
        <v>1164480.0699999998</v>
      </c>
      <c r="V6" s="43">
        <f t="shared" si="0"/>
        <v>1140065.8700000001</v>
      </c>
    </row>
    <row r="7" spans="2:22" x14ac:dyDescent="0.25">
      <c r="B7" s="76"/>
      <c r="C7" s="56" t="s">
        <v>7</v>
      </c>
      <c r="D7" s="2">
        <v>40563.791666666664</v>
      </c>
      <c r="E7" s="2">
        <v>40742.75</v>
      </c>
      <c r="F7" s="27">
        <v>476.5500000000003</v>
      </c>
      <c r="G7" s="28">
        <v>578.91000000000008</v>
      </c>
      <c r="H7" s="27">
        <v>7265.5599999999977</v>
      </c>
      <c r="I7" s="28">
        <v>8210.970000000003</v>
      </c>
      <c r="J7" s="27">
        <v>5400.0999999999958</v>
      </c>
      <c r="K7" s="28">
        <v>4879.470000000003</v>
      </c>
      <c r="L7" s="29">
        <v>7285.989999999998</v>
      </c>
      <c r="M7" s="28">
        <v>6940.2800000000007</v>
      </c>
      <c r="N7" s="63">
        <v>929601.62999999989</v>
      </c>
      <c r="O7" s="64">
        <v>863285.1799999997</v>
      </c>
      <c r="P7" s="63">
        <v>198786.57</v>
      </c>
      <c r="Q7" s="64">
        <v>233184.32</v>
      </c>
      <c r="R7" s="38">
        <v>13644.272250475971</v>
      </c>
      <c r="S7" s="39">
        <v>0</v>
      </c>
      <c r="U7" s="49">
        <f t="shared" si="0"/>
        <v>1128388.2</v>
      </c>
      <c r="V7" s="44">
        <f t="shared" si="0"/>
        <v>1096469.4999999998</v>
      </c>
    </row>
    <row r="8" spans="2:22" x14ac:dyDescent="0.25">
      <c r="B8" s="57"/>
      <c r="C8" s="58"/>
      <c r="D8" s="16"/>
      <c r="E8" s="17" t="s">
        <v>12</v>
      </c>
      <c r="F8" s="30">
        <f>AVERAGE(F5:F7)</f>
        <v>445.11333333333351</v>
      </c>
      <c r="G8" s="31">
        <f t="shared" ref="G8:S8" si="1">AVERAGE(G5:G7)</f>
        <v>541.24666666666678</v>
      </c>
      <c r="H8" s="30">
        <f t="shared" si="1"/>
        <v>7236.8133333333326</v>
      </c>
      <c r="I8" s="31">
        <f t="shared" si="1"/>
        <v>9108.4333333333343</v>
      </c>
      <c r="J8" s="30">
        <f t="shared" si="1"/>
        <v>5535.1999999999971</v>
      </c>
      <c r="K8" s="31">
        <f t="shared" si="1"/>
        <v>4869.2300000000005</v>
      </c>
      <c r="L8" s="32">
        <f t="shared" si="1"/>
        <v>7413.4266666666663</v>
      </c>
      <c r="M8" s="31">
        <f t="shared" si="1"/>
        <v>7050.06</v>
      </c>
      <c r="N8" s="65">
        <f t="shared" si="1"/>
        <v>956971.37666666659</v>
      </c>
      <c r="O8" s="66">
        <f t="shared" si="1"/>
        <v>883379.18666666653</v>
      </c>
      <c r="P8" s="65">
        <f t="shared" si="1"/>
        <v>198257.59</v>
      </c>
      <c r="Q8" s="66">
        <f t="shared" si="1"/>
        <v>236786.45333333334</v>
      </c>
      <c r="R8" s="40">
        <f t="shared" si="1"/>
        <v>12962.058637952172</v>
      </c>
      <c r="S8" s="41">
        <f t="shared" si="1"/>
        <v>0</v>
      </c>
      <c r="U8" s="45">
        <f t="shared" si="0"/>
        <v>1155228.9666666666</v>
      </c>
      <c r="V8" s="46">
        <f t="shared" si="0"/>
        <v>1120165.6399999999</v>
      </c>
    </row>
    <row r="9" spans="2:22" x14ac:dyDescent="0.25">
      <c r="B9" s="76">
        <v>2012</v>
      </c>
      <c r="C9" s="54" t="s">
        <v>5</v>
      </c>
      <c r="D9" s="7">
        <v>41253.75</v>
      </c>
      <c r="E9" s="7">
        <v>41160.791666666664</v>
      </c>
      <c r="F9" s="21">
        <v>474.78000000000014</v>
      </c>
      <c r="G9" s="22">
        <v>265.21999999999991</v>
      </c>
      <c r="H9" s="21">
        <v>8383.2800000000007</v>
      </c>
      <c r="I9" s="22">
        <v>6345.9800000000005</v>
      </c>
      <c r="J9" s="21">
        <v>5645.2499999999955</v>
      </c>
      <c r="K9" s="22">
        <v>4889.7799999999988</v>
      </c>
      <c r="L9" s="23">
        <v>7358.8200000000015</v>
      </c>
      <c r="M9" s="22">
        <v>5904.04</v>
      </c>
      <c r="N9" s="59">
        <v>1007178.95</v>
      </c>
      <c r="O9" s="60">
        <v>857387.67</v>
      </c>
      <c r="P9" s="59">
        <v>196370.19</v>
      </c>
      <c r="Q9" s="60">
        <v>145159.53</v>
      </c>
      <c r="R9" s="34">
        <v>13023.151380000001</v>
      </c>
      <c r="S9" s="35">
        <v>0</v>
      </c>
      <c r="U9" s="47">
        <f t="shared" si="0"/>
        <v>1203549.1399999999</v>
      </c>
      <c r="V9" s="48">
        <f t="shared" si="0"/>
        <v>1002547.2000000001</v>
      </c>
    </row>
    <row r="10" spans="2:22" x14ac:dyDescent="0.25">
      <c r="B10" s="76"/>
      <c r="C10" s="55" t="s">
        <v>6</v>
      </c>
      <c r="D10" s="8">
        <v>40926.791666666664</v>
      </c>
      <c r="E10" s="8">
        <v>41120.75</v>
      </c>
      <c r="F10" s="24">
        <v>506.89000000000027</v>
      </c>
      <c r="G10" s="25">
        <v>542.50999999999988</v>
      </c>
      <c r="H10" s="24">
        <v>7801.2500000000055</v>
      </c>
      <c r="I10" s="25">
        <v>8375.1799999999985</v>
      </c>
      <c r="J10" s="24">
        <v>5960.930000000003</v>
      </c>
      <c r="K10" s="25">
        <v>4553.699999999998</v>
      </c>
      <c r="L10" s="26">
        <v>7310.4699999999993</v>
      </c>
      <c r="M10" s="25">
        <v>6726.67</v>
      </c>
      <c r="N10" s="61">
        <v>942549.03999999992</v>
      </c>
      <c r="O10" s="62">
        <v>904263.68000000017</v>
      </c>
      <c r="P10" s="61">
        <v>206162.4</v>
      </c>
      <c r="Q10" s="62">
        <v>221683.21</v>
      </c>
      <c r="R10" s="36">
        <v>13262</v>
      </c>
      <c r="S10" s="37">
        <v>0</v>
      </c>
      <c r="U10" s="42">
        <f t="shared" si="0"/>
        <v>1148711.44</v>
      </c>
      <c r="V10" s="43">
        <f t="shared" si="0"/>
        <v>1125946.8900000001</v>
      </c>
    </row>
    <row r="11" spans="2:22" x14ac:dyDescent="0.25">
      <c r="B11" s="76"/>
      <c r="C11" s="56" t="s">
        <v>7</v>
      </c>
      <c r="D11" s="2">
        <v>41260.75</v>
      </c>
      <c r="E11" s="2">
        <v>41120.708333333336</v>
      </c>
      <c r="F11" s="27">
        <v>484.46</v>
      </c>
      <c r="G11" s="28">
        <v>469.16000000000025</v>
      </c>
      <c r="H11" s="27">
        <v>8150.71</v>
      </c>
      <c r="I11" s="28">
        <v>9602.7500000000018</v>
      </c>
      <c r="J11" s="27">
        <v>5481.1399999999994</v>
      </c>
      <c r="K11" s="28">
        <v>4526.6099999999997</v>
      </c>
      <c r="L11" s="29">
        <v>7390.31</v>
      </c>
      <c r="M11" s="28">
        <v>6940.9300000000012</v>
      </c>
      <c r="N11" s="63">
        <v>972253.88000000012</v>
      </c>
      <c r="O11" s="64">
        <v>886177.40000000014</v>
      </c>
      <c r="P11" s="63">
        <v>196579.69</v>
      </c>
      <c r="Q11" s="64">
        <v>223471.97</v>
      </c>
      <c r="R11" s="38">
        <v>13262</v>
      </c>
      <c r="S11" s="39">
        <v>0</v>
      </c>
      <c r="U11" s="49">
        <f t="shared" si="0"/>
        <v>1168833.57</v>
      </c>
      <c r="V11" s="44">
        <f t="shared" si="0"/>
        <v>1109649.3700000001</v>
      </c>
    </row>
    <row r="12" spans="2:22" x14ac:dyDescent="0.25">
      <c r="B12" s="57"/>
      <c r="C12" s="58"/>
      <c r="D12" s="16"/>
      <c r="E12" s="17" t="s">
        <v>12</v>
      </c>
      <c r="F12" s="30">
        <f>AVERAGE(F9:F11)</f>
        <v>488.71000000000009</v>
      </c>
      <c r="G12" s="31">
        <f t="shared" ref="G12" si="2">AVERAGE(G9:G11)</f>
        <v>425.63000000000005</v>
      </c>
      <c r="H12" s="30">
        <f t="shared" ref="H12:S12" si="3">AVERAGE(H9:H11)</f>
        <v>8111.7466666666687</v>
      </c>
      <c r="I12" s="31">
        <f t="shared" si="3"/>
        <v>8107.9700000000012</v>
      </c>
      <c r="J12" s="30">
        <f t="shared" si="3"/>
        <v>5695.7733333333335</v>
      </c>
      <c r="K12" s="31">
        <f t="shared" si="3"/>
        <v>4656.6966666666658</v>
      </c>
      <c r="L12" s="32">
        <f t="shared" si="3"/>
        <v>7353.2000000000007</v>
      </c>
      <c r="M12" s="31">
        <f t="shared" si="3"/>
        <v>6523.88</v>
      </c>
      <c r="N12" s="65">
        <f t="shared" si="3"/>
        <v>973993.95666666667</v>
      </c>
      <c r="O12" s="66">
        <f t="shared" si="3"/>
        <v>882609.58333333337</v>
      </c>
      <c r="P12" s="65">
        <f t="shared" si="3"/>
        <v>199704.09333333335</v>
      </c>
      <c r="Q12" s="66">
        <f t="shared" si="3"/>
        <v>196771.56999999998</v>
      </c>
      <c r="R12" s="40">
        <f t="shared" si="3"/>
        <v>13182.383793333334</v>
      </c>
      <c r="S12" s="41">
        <f t="shared" si="3"/>
        <v>0</v>
      </c>
      <c r="U12" s="45">
        <f t="shared" si="0"/>
        <v>1173698.05</v>
      </c>
      <c r="V12" s="46">
        <f t="shared" si="0"/>
        <v>1079381.1533333333</v>
      </c>
    </row>
    <row r="13" spans="2:22" x14ac:dyDescent="0.25">
      <c r="B13" s="76">
        <v>2013</v>
      </c>
      <c r="C13" s="54" t="s">
        <v>5</v>
      </c>
      <c r="D13" s="7">
        <v>41614.75</v>
      </c>
      <c r="E13" s="11">
        <v>41522.708333333336</v>
      </c>
      <c r="F13" s="21">
        <v>470.34000000000043</v>
      </c>
      <c r="G13" s="22">
        <v>392.41999999999996</v>
      </c>
      <c r="H13" s="21">
        <v>9048.42</v>
      </c>
      <c r="I13" s="22">
        <v>11130.180000000004</v>
      </c>
      <c r="J13" s="21">
        <v>4908.489999999998</v>
      </c>
      <c r="K13" s="22">
        <v>4374.5599999999986</v>
      </c>
      <c r="L13" s="23">
        <v>7403.81</v>
      </c>
      <c r="M13" s="22">
        <v>6913.4200000000028</v>
      </c>
      <c r="N13" s="59">
        <v>1060140.07</v>
      </c>
      <c r="O13" s="60">
        <v>1024255.5800000001</v>
      </c>
      <c r="P13" s="59">
        <v>201813.44999999998</v>
      </c>
      <c r="Q13" s="60">
        <v>241424.31</v>
      </c>
      <c r="R13" s="34">
        <v>14071.151802562998</v>
      </c>
      <c r="S13" s="35">
        <v>0</v>
      </c>
      <c r="U13" s="47">
        <f t="shared" si="0"/>
        <v>1261953.52</v>
      </c>
      <c r="V13" s="48">
        <f t="shared" si="0"/>
        <v>1265679.8900000001</v>
      </c>
    </row>
    <row r="14" spans="2:22" x14ac:dyDescent="0.25">
      <c r="B14" s="76"/>
      <c r="C14" s="55" t="s">
        <v>6</v>
      </c>
      <c r="D14" s="8">
        <v>41615.75</v>
      </c>
      <c r="E14" s="9">
        <v>41515.708333333336</v>
      </c>
      <c r="F14" s="24">
        <v>478.02000000000004</v>
      </c>
      <c r="G14" s="25">
        <v>410.96000000000043</v>
      </c>
      <c r="H14" s="24">
        <v>7982.8200000000052</v>
      </c>
      <c r="I14" s="25">
        <v>10923.120000000004</v>
      </c>
      <c r="J14" s="24">
        <v>4848.6999999999962</v>
      </c>
      <c r="K14" s="25">
        <v>4382.28</v>
      </c>
      <c r="L14" s="26">
        <v>7336.4899999999989</v>
      </c>
      <c r="M14" s="25">
        <v>7063.94</v>
      </c>
      <c r="N14" s="61">
        <v>1093592.2000000004</v>
      </c>
      <c r="O14" s="62">
        <v>981723.60000000009</v>
      </c>
      <c r="P14" s="61">
        <v>197092.91</v>
      </c>
      <c r="Q14" s="62">
        <v>231733.02</v>
      </c>
      <c r="R14" s="36">
        <v>13872.613109190615</v>
      </c>
      <c r="S14" s="37">
        <v>0</v>
      </c>
      <c r="U14" s="42">
        <f t="shared" si="0"/>
        <v>1290685.1100000003</v>
      </c>
      <c r="V14" s="43">
        <f t="shared" si="0"/>
        <v>1213456.6200000001</v>
      </c>
    </row>
    <row r="15" spans="2:22" x14ac:dyDescent="0.25">
      <c r="B15" s="76"/>
      <c r="C15" s="56" t="s">
        <v>7</v>
      </c>
      <c r="D15" s="2">
        <v>41617.75</v>
      </c>
      <c r="E15" s="10">
        <v>41457.75</v>
      </c>
      <c r="F15" s="27">
        <v>485.54000000000019</v>
      </c>
      <c r="G15" s="28">
        <v>470.92000000000024</v>
      </c>
      <c r="H15" s="27">
        <v>9912.9599999999973</v>
      </c>
      <c r="I15" s="28">
        <v>9898.619999999999</v>
      </c>
      <c r="J15" s="27">
        <v>4884.25</v>
      </c>
      <c r="K15" s="28">
        <v>3913.01</v>
      </c>
      <c r="L15" s="29">
        <v>7552.4200000000046</v>
      </c>
      <c r="M15" s="28">
        <v>6669.24</v>
      </c>
      <c r="N15" s="63">
        <v>1052372.3900000001</v>
      </c>
      <c r="O15" s="64">
        <v>958940.7</v>
      </c>
      <c r="P15" s="63">
        <v>206091.51</v>
      </c>
      <c r="Q15" s="64">
        <v>233390.47</v>
      </c>
      <c r="R15" s="38">
        <v>14084.99608943937</v>
      </c>
      <c r="S15" s="39">
        <v>0</v>
      </c>
      <c r="U15" s="49">
        <f t="shared" si="0"/>
        <v>1258463.9000000001</v>
      </c>
      <c r="V15" s="44">
        <f t="shared" si="0"/>
        <v>1192331.17</v>
      </c>
    </row>
    <row r="16" spans="2:22" x14ac:dyDescent="0.25">
      <c r="B16" s="57"/>
      <c r="C16" s="58"/>
      <c r="D16" s="16"/>
      <c r="E16" s="17" t="s">
        <v>12</v>
      </c>
      <c r="F16" s="30">
        <f>AVERAGE(F13:F15)</f>
        <v>477.96666666666687</v>
      </c>
      <c r="G16" s="31">
        <f t="shared" ref="G16:S16" si="4">AVERAGE(G13:G15)</f>
        <v>424.76666666666688</v>
      </c>
      <c r="H16" s="30">
        <f t="shared" si="4"/>
        <v>8981.4000000000015</v>
      </c>
      <c r="I16" s="31">
        <f t="shared" si="4"/>
        <v>10650.640000000003</v>
      </c>
      <c r="J16" s="30">
        <f t="shared" si="4"/>
        <v>4880.4799999999987</v>
      </c>
      <c r="K16" s="31">
        <f t="shared" si="4"/>
        <v>4223.2833333333328</v>
      </c>
      <c r="L16" s="32">
        <f>AVERAGE(L13:L15)</f>
        <v>7430.9066666666686</v>
      </c>
      <c r="M16" s="31">
        <f t="shared" si="4"/>
        <v>6882.2000000000007</v>
      </c>
      <c r="N16" s="65">
        <f t="shared" si="4"/>
        <v>1068701.5533333335</v>
      </c>
      <c r="O16" s="66">
        <f t="shared" si="4"/>
        <v>988306.62666666659</v>
      </c>
      <c r="P16" s="65">
        <f t="shared" si="4"/>
        <v>201665.95666666667</v>
      </c>
      <c r="Q16" s="66">
        <f t="shared" si="4"/>
        <v>235515.93333333332</v>
      </c>
      <c r="R16" s="40">
        <f t="shared" si="4"/>
        <v>14009.58700039766</v>
      </c>
      <c r="S16" s="41">
        <f t="shared" si="4"/>
        <v>0</v>
      </c>
      <c r="U16" s="45">
        <f t="shared" si="0"/>
        <v>1270367.5100000002</v>
      </c>
      <c r="V16" s="46">
        <f t="shared" si="0"/>
        <v>1223822.5599999998</v>
      </c>
    </row>
    <row r="17" spans="2:22" x14ac:dyDescent="0.25">
      <c r="B17" s="76">
        <v>2014</v>
      </c>
      <c r="C17" s="54" t="s">
        <v>5</v>
      </c>
      <c r="D17" s="7">
        <v>41973.75</v>
      </c>
      <c r="E17" s="11">
        <v>41865.75</v>
      </c>
      <c r="F17" s="21">
        <v>392.17000000000024</v>
      </c>
      <c r="G17" s="22">
        <v>310.94000000000017</v>
      </c>
      <c r="H17" s="21">
        <v>6755.7400000000016</v>
      </c>
      <c r="I17" s="22">
        <v>9496.9100000000017</v>
      </c>
      <c r="J17" s="21">
        <v>5225.68</v>
      </c>
      <c r="K17" s="22">
        <v>4251.2099999999982</v>
      </c>
      <c r="L17" s="23">
        <v>6787.0599999999986</v>
      </c>
      <c r="M17" s="22">
        <v>5995.1199999999981</v>
      </c>
      <c r="N17" s="59">
        <v>1101013.8400000001</v>
      </c>
      <c r="O17" s="60">
        <v>928017.06</v>
      </c>
      <c r="P17" s="59">
        <v>189780.84</v>
      </c>
      <c r="Q17" s="60">
        <v>227995.72</v>
      </c>
      <c r="R17" s="34">
        <v>13957.818530877013</v>
      </c>
      <c r="S17" s="35">
        <v>0</v>
      </c>
      <c r="U17" s="47">
        <f t="shared" si="0"/>
        <v>1290794.6800000002</v>
      </c>
      <c r="V17" s="48">
        <f t="shared" si="0"/>
        <v>1156012.78</v>
      </c>
    </row>
    <row r="18" spans="2:22" x14ac:dyDescent="0.25">
      <c r="B18" s="76"/>
      <c r="C18" s="55" t="s">
        <v>6</v>
      </c>
      <c r="D18" s="8">
        <v>42002.75</v>
      </c>
      <c r="E18" s="9">
        <v>41865.708333333336</v>
      </c>
      <c r="F18" s="24">
        <v>380.66</v>
      </c>
      <c r="G18" s="25">
        <v>311.98000000000013</v>
      </c>
      <c r="H18" s="24">
        <v>7351.8699999999963</v>
      </c>
      <c r="I18" s="25">
        <v>10163.959999999999</v>
      </c>
      <c r="J18" s="24">
        <v>4799.550000000002</v>
      </c>
      <c r="K18" s="25">
        <v>4218.8100000000031</v>
      </c>
      <c r="L18" s="26">
        <v>7014.659999999998</v>
      </c>
      <c r="M18" s="25">
        <v>6216.8000000000011</v>
      </c>
      <c r="N18" s="61">
        <v>1080556.1299999999</v>
      </c>
      <c r="O18" s="62">
        <v>901494.38000000024</v>
      </c>
      <c r="P18" s="61">
        <v>192271.88</v>
      </c>
      <c r="Q18" s="62">
        <v>234072.67</v>
      </c>
      <c r="R18" s="36">
        <v>13490.244391614397</v>
      </c>
      <c r="S18" s="37">
        <v>0</v>
      </c>
      <c r="U18" s="42">
        <f t="shared" si="0"/>
        <v>1272828.0099999998</v>
      </c>
      <c r="V18" s="43">
        <f t="shared" si="0"/>
        <v>1135567.0500000003</v>
      </c>
    </row>
    <row r="19" spans="2:22" x14ac:dyDescent="0.25">
      <c r="B19" s="76"/>
      <c r="C19" s="56" t="s">
        <v>7</v>
      </c>
      <c r="D19" s="2">
        <v>42002.791666666664</v>
      </c>
      <c r="E19" s="10">
        <v>41851.708333333336</v>
      </c>
      <c r="F19" s="27">
        <v>393.06000000000012</v>
      </c>
      <c r="G19" s="28">
        <v>300.84000000000009</v>
      </c>
      <c r="H19" s="27">
        <v>7132.0800000000017</v>
      </c>
      <c r="I19" s="28">
        <v>9350.9600000000009</v>
      </c>
      <c r="J19" s="27">
        <v>4841.53</v>
      </c>
      <c r="K19" s="28">
        <v>4267.449999999998</v>
      </c>
      <c r="L19" s="29">
        <v>6767.5099999999975</v>
      </c>
      <c r="M19" s="28">
        <v>6171.56</v>
      </c>
      <c r="N19" s="63">
        <v>1077037.8099999996</v>
      </c>
      <c r="O19" s="64">
        <v>993228.0299999998</v>
      </c>
      <c r="P19" s="63">
        <v>190991.86</v>
      </c>
      <c r="Q19" s="64">
        <v>221183.3</v>
      </c>
      <c r="R19" s="38">
        <v>14170.201511125768</v>
      </c>
      <c r="S19" s="39">
        <v>0</v>
      </c>
      <c r="U19" s="49">
        <f t="shared" si="0"/>
        <v>1268029.6699999995</v>
      </c>
      <c r="V19" s="44">
        <f t="shared" si="0"/>
        <v>1214411.3299999998</v>
      </c>
    </row>
    <row r="20" spans="2:22" x14ac:dyDescent="0.25">
      <c r="B20" s="57"/>
      <c r="C20" s="58"/>
      <c r="D20" s="16"/>
      <c r="E20" s="17" t="s">
        <v>12</v>
      </c>
      <c r="F20" s="30">
        <f>AVERAGE(F17:F19)</f>
        <v>388.63000000000011</v>
      </c>
      <c r="G20" s="31">
        <f t="shared" ref="G20:S20" si="5">AVERAGE(G17:G19)</f>
        <v>307.92000000000013</v>
      </c>
      <c r="H20" s="30">
        <f t="shared" si="5"/>
        <v>7079.8966666666665</v>
      </c>
      <c r="I20" s="31">
        <f t="shared" si="5"/>
        <v>9670.61</v>
      </c>
      <c r="J20" s="30">
        <f t="shared" si="5"/>
        <v>4955.586666666667</v>
      </c>
      <c r="K20" s="31">
        <f t="shared" si="5"/>
        <v>4245.8233333333328</v>
      </c>
      <c r="L20" s="32">
        <f t="shared" si="5"/>
        <v>6856.4099999999989</v>
      </c>
      <c r="M20" s="31">
        <f t="shared" si="5"/>
        <v>6127.8266666666668</v>
      </c>
      <c r="N20" s="65">
        <f t="shared" si="5"/>
        <v>1086202.593333333</v>
      </c>
      <c r="O20" s="66">
        <f t="shared" si="5"/>
        <v>940913.15666666673</v>
      </c>
      <c r="P20" s="65">
        <f t="shared" si="5"/>
        <v>191014.86</v>
      </c>
      <c r="Q20" s="66">
        <f t="shared" si="5"/>
        <v>227750.56333333332</v>
      </c>
      <c r="R20" s="40">
        <f t="shared" si="5"/>
        <v>13872.754811205727</v>
      </c>
      <c r="S20" s="41">
        <f t="shared" si="5"/>
        <v>0</v>
      </c>
      <c r="U20" s="45">
        <f t="shared" si="0"/>
        <v>1277217.4533333331</v>
      </c>
      <c r="V20" s="46">
        <f t="shared" si="0"/>
        <v>1168663.72</v>
      </c>
    </row>
    <row r="21" spans="2:22" x14ac:dyDescent="0.25">
      <c r="B21" s="77">
        <v>2015</v>
      </c>
      <c r="C21" s="55" t="s">
        <v>5</v>
      </c>
      <c r="D21" s="8">
        <v>42008.791666666664</v>
      </c>
      <c r="E21" s="9">
        <v>42195.708333333336</v>
      </c>
      <c r="F21" s="24">
        <v>388.81000000000034</v>
      </c>
      <c r="G21" s="25">
        <v>321.28999999999985</v>
      </c>
      <c r="H21" s="24">
        <v>5516.0400000000036</v>
      </c>
      <c r="I21" s="25">
        <v>7760.7499999999973</v>
      </c>
      <c r="J21" s="24">
        <v>4086.8999999999992</v>
      </c>
      <c r="K21" s="25">
        <v>3170.840000000002</v>
      </c>
      <c r="L21" s="26">
        <v>6412.9400000000014</v>
      </c>
      <c r="M21" s="25">
        <v>6082.4699999999984</v>
      </c>
      <c r="N21" s="61">
        <v>1133746.4100000004</v>
      </c>
      <c r="O21" s="62">
        <v>1176185.2899999998</v>
      </c>
      <c r="P21" s="61">
        <v>192302.53</v>
      </c>
      <c r="Q21" s="62">
        <v>234338.88999999998</v>
      </c>
      <c r="R21" s="36">
        <v>14612.316255758535</v>
      </c>
      <c r="S21" s="35">
        <v>0</v>
      </c>
      <c r="U21" s="42">
        <f t="shared" si="0"/>
        <v>1326048.9400000004</v>
      </c>
      <c r="V21" s="43">
        <f t="shared" si="0"/>
        <v>1410524.1799999997</v>
      </c>
    </row>
    <row r="22" spans="2:22" x14ac:dyDescent="0.25">
      <c r="B22" s="76"/>
      <c r="C22" s="55" t="s">
        <v>6</v>
      </c>
      <c r="D22" s="8">
        <v>42012.791666666664</v>
      </c>
      <c r="E22" s="9">
        <v>42195.666666666664</v>
      </c>
      <c r="F22" s="24">
        <v>349.9100000000002</v>
      </c>
      <c r="G22" s="25">
        <v>294.61000000000007</v>
      </c>
      <c r="H22" s="24">
        <v>6531.3800000000019</v>
      </c>
      <c r="I22" s="25">
        <v>7862.3499999999985</v>
      </c>
      <c r="J22" s="24">
        <v>4124.2100000000009</v>
      </c>
      <c r="K22" s="25">
        <v>3079.329999999999</v>
      </c>
      <c r="L22" s="26">
        <v>6429.7300000000005</v>
      </c>
      <c r="M22" s="25">
        <v>5988.1300000000019</v>
      </c>
      <c r="N22" s="61">
        <v>1114340.5399999998</v>
      </c>
      <c r="O22" s="62">
        <v>1177851.1300000001</v>
      </c>
      <c r="P22" s="61">
        <v>200794.3</v>
      </c>
      <c r="Q22" s="62">
        <v>235820.4</v>
      </c>
      <c r="R22" s="36">
        <v>14612.316255758535</v>
      </c>
      <c r="S22" s="37">
        <v>0</v>
      </c>
      <c r="U22" s="42">
        <f t="shared" si="0"/>
        <v>1315134.8399999999</v>
      </c>
      <c r="V22" s="43">
        <f t="shared" si="0"/>
        <v>1413671.53</v>
      </c>
    </row>
    <row r="23" spans="2:22" x14ac:dyDescent="0.25">
      <c r="B23" s="76"/>
      <c r="C23" s="56" t="s">
        <v>7</v>
      </c>
      <c r="D23" s="2">
        <v>42008.75</v>
      </c>
      <c r="E23" s="10">
        <v>42229.708333333336</v>
      </c>
      <c r="F23" s="27">
        <v>401.95</v>
      </c>
      <c r="G23" s="28">
        <v>340.71999999999991</v>
      </c>
      <c r="H23" s="27">
        <v>5525.670000000001</v>
      </c>
      <c r="I23" s="28">
        <v>8160.9499999999971</v>
      </c>
      <c r="J23" s="27">
        <v>4104.1000000000004</v>
      </c>
      <c r="K23" s="28">
        <v>3437.1800000000007</v>
      </c>
      <c r="L23" s="29">
        <v>6355.8499999999985</v>
      </c>
      <c r="M23" s="28">
        <v>6230.15</v>
      </c>
      <c r="N23" s="61">
        <v>1137454.5100000002</v>
      </c>
      <c r="O23" s="64">
        <v>1039158.0700000003</v>
      </c>
      <c r="P23" s="63">
        <v>190982.65</v>
      </c>
      <c r="Q23" s="64">
        <v>235957.66999999998</v>
      </c>
      <c r="R23" s="38">
        <v>12917.360631671825</v>
      </c>
      <c r="S23" s="39">
        <v>0</v>
      </c>
      <c r="U23" s="42">
        <f t="shared" si="0"/>
        <v>1328437.1600000001</v>
      </c>
      <c r="V23" s="44">
        <f t="shared" si="0"/>
        <v>1275115.7400000002</v>
      </c>
    </row>
    <row r="24" spans="2:22" x14ac:dyDescent="0.25">
      <c r="B24" s="14"/>
      <c r="C24" s="15"/>
      <c r="D24" s="16"/>
      <c r="E24" s="17" t="s">
        <v>12</v>
      </c>
      <c r="F24" s="30">
        <f>AVERAGE(F21:F23)</f>
        <v>380.22333333333353</v>
      </c>
      <c r="G24" s="31">
        <f t="shared" ref="G24" si="6">AVERAGE(G21:G23)</f>
        <v>318.87333333333328</v>
      </c>
      <c r="H24" s="30">
        <f t="shared" ref="H24:S24" si="7">AVERAGE(H21:H23)</f>
        <v>5857.6966666666694</v>
      </c>
      <c r="I24" s="31">
        <f t="shared" si="7"/>
        <v>7928.0166666666637</v>
      </c>
      <c r="J24" s="30">
        <f t="shared" si="7"/>
        <v>4105.0700000000006</v>
      </c>
      <c r="K24" s="31">
        <f t="shared" si="7"/>
        <v>3229.1166666666672</v>
      </c>
      <c r="L24" s="32">
        <f t="shared" si="7"/>
        <v>6399.5066666666671</v>
      </c>
      <c r="M24" s="31">
        <f t="shared" si="7"/>
        <v>6100.25</v>
      </c>
      <c r="N24" s="65">
        <f t="shared" si="7"/>
        <v>1128513.82</v>
      </c>
      <c r="O24" s="66">
        <f t="shared" si="7"/>
        <v>1131064.83</v>
      </c>
      <c r="P24" s="65">
        <f t="shared" si="7"/>
        <v>194693.16</v>
      </c>
      <c r="Q24" s="66">
        <f t="shared" si="7"/>
        <v>235372.31999999998</v>
      </c>
      <c r="R24" s="40">
        <f t="shared" si="7"/>
        <v>14047.331047729633</v>
      </c>
      <c r="S24" s="41">
        <f t="shared" si="7"/>
        <v>0</v>
      </c>
      <c r="U24" s="45">
        <f t="shared" si="0"/>
        <v>1323206.98</v>
      </c>
      <c r="V24" s="46">
        <f t="shared" si="0"/>
        <v>1366437.1500000001</v>
      </c>
    </row>
    <row r="25" spans="2:22" x14ac:dyDescent="0.25">
      <c r="B25" s="12"/>
      <c r="C25" s="3"/>
      <c r="D25" s="6"/>
      <c r="E25" s="13"/>
      <c r="F25" s="5"/>
      <c r="G25" s="5"/>
      <c r="H25" s="5"/>
      <c r="I25" s="5"/>
      <c r="J25" s="5"/>
      <c r="K25" s="5"/>
      <c r="L25" s="5"/>
      <c r="M25" s="5"/>
      <c r="N25" s="5"/>
      <c r="O25" s="5"/>
      <c r="P25" s="5"/>
      <c r="Q25" s="5"/>
      <c r="R25" s="5"/>
      <c r="S25" s="5"/>
    </row>
    <row r="26" spans="2:22" x14ac:dyDescent="0.25">
      <c r="B26" s="12"/>
      <c r="C26" s="3"/>
      <c r="D26" s="6"/>
      <c r="E26" s="51" t="s">
        <v>16</v>
      </c>
      <c r="F26" s="19">
        <f>AVERAGE(F24,F20,F16,F12,F8)</f>
        <v>436.12866666666685</v>
      </c>
      <c r="G26" s="19">
        <f t="shared" ref="G26:S26" si="8">AVERAGE(G24,G20,G16,G12,G8)</f>
        <v>403.68733333333347</v>
      </c>
      <c r="H26" s="19">
        <f t="shared" si="8"/>
        <v>7453.5106666666688</v>
      </c>
      <c r="I26" s="19">
        <f t="shared" si="8"/>
        <v>9093.134</v>
      </c>
      <c r="J26" s="19">
        <f t="shared" si="8"/>
        <v>5034.4219999999996</v>
      </c>
      <c r="K26" s="19">
        <f t="shared" si="8"/>
        <v>4244.83</v>
      </c>
      <c r="L26" s="19">
        <f t="shared" si="8"/>
        <v>7090.69</v>
      </c>
      <c r="M26" s="19">
        <f t="shared" si="8"/>
        <v>6536.8433333333342</v>
      </c>
      <c r="N26" s="19">
        <f t="shared" si="8"/>
        <v>1042876.6600000001</v>
      </c>
      <c r="O26" s="19">
        <f t="shared" si="8"/>
        <v>965254.67666666652</v>
      </c>
      <c r="P26" s="19">
        <f t="shared" si="8"/>
        <v>197067.13200000001</v>
      </c>
      <c r="Q26" s="19">
        <f t="shared" si="8"/>
        <v>226439.36799999996</v>
      </c>
      <c r="R26" s="19">
        <f t="shared" si="8"/>
        <v>13614.823058123706</v>
      </c>
      <c r="S26" s="19">
        <f t="shared" si="8"/>
        <v>0</v>
      </c>
    </row>
    <row r="27" spans="2:22" x14ac:dyDescent="0.25">
      <c r="F27" s="4"/>
      <c r="G27" s="4"/>
      <c r="H27" s="4"/>
      <c r="I27" s="4"/>
      <c r="J27" s="4"/>
      <c r="K27" s="4"/>
      <c r="L27" s="4"/>
      <c r="M27" s="4"/>
      <c r="N27" s="4"/>
      <c r="O27" s="4"/>
      <c r="P27" s="4"/>
      <c r="Q27" s="4"/>
      <c r="R27" s="4"/>
      <c r="S27" s="4"/>
    </row>
    <row r="28" spans="2:22" x14ac:dyDescent="0.25">
      <c r="J28" s="52"/>
      <c r="K28" s="52"/>
      <c r="L28" s="18"/>
      <c r="M28" s="18"/>
      <c r="R28" s="1">
        <v>0.85</v>
      </c>
    </row>
    <row r="29" spans="2:22" x14ac:dyDescent="0.25">
      <c r="F29" s="18"/>
      <c r="R29" s="1" t="s">
        <v>20</v>
      </c>
    </row>
    <row r="30" spans="2:22" x14ac:dyDescent="0.25">
      <c r="R30" s="1">
        <v>60318000</v>
      </c>
    </row>
  </sheetData>
  <mergeCells count="18">
    <mergeCell ref="B17:B19"/>
    <mergeCell ref="B21:B23"/>
    <mergeCell ref="N3:O3"/>
    <mergeCell ref="P3:Q3"/>
    <mergeCell ref="R3:S3"/>
    <mergeCell ref="B5:B7"/>
    <mergeCell ref="B9:B11"/>
    <mergeCell ref="B13:B15"/>
    <mergeCell ref="F2:M2"/>
    <mergeCell ref="N2:Q2"/>
    <mergeCell ref="R2:S2"/>
    <mergeCell ref="B3:B4"/>
    <mergeCell ref="C3:C4"/>
    <mergeCell ref="D3:E3"/>
    <mergeCell ref="F3:G3"/>
    <mergeCell ref="H3:I3"/>
    <mergeCell ref="J3:K3"/>
    <mergeCell ref="L3: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SIECA SUPP Q35</vt:lpstr>
    </vt:vector>
  </TitlesOfParts>
  <Company>SaskPower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SaskPower Corporation</dc:creator>
  <cp:lastModifiedBy>SaskPower Corporation</cp:lastModifiedBy>
  <cp:lastPrinted>2016-08-27T02:14:48Z</cp:lastPrinted>
  <dcterms:created xsi:type="dcterms:W3CDTF">2016-08-04T23:34:24Z</dcterms:created>
  <dcterms:modified xsi:type="dcterms:W3CDTF">2017-10-27T21:25:00Z</dcterms:modified>
</cp:coreProperties>
</file>