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75" yWindow="465" windowWidth="20730" windowHeight="8220"/>
  </bookViews>
  <sheets>
    <sheet name="SIECA Q15 &amp; Q16" sheetId="1" r:id="rId1"/>
  </sheets>
  <definedNames>
    <definedName name="_xlnm.Print_Area" localSheetId="0">'SIECA Q15 &amp; Q16'!$A$1:$H$15</definedName>
  </definedNames>
  <calcPr calcId="145621"/>
</workbook>
</file>

<file path=xl/calcChain.xml><?xml version="1.0" encoding="utf-8"?>
<calcChain xmlns="http://schemas.openxmlformats.org/spreadsheetml/2006/main">
  <c r="F5" i="1" l="1"/>
  <c r="C14" i="1" l="1"/>
  <c r="C6" i="1"/>
  <c r="C5" i="1"/>
  <c r="C7" i="1" s="1"/>
  <c r="D5" i="1" l="1"/>
  <c r="E5" i="1" s="1"/>
  <c r="E7" i="1" s="1"/>
  <c r="D6" i="1"/>
  <c r="E6" i="1" s="1"/>
  <c r="F6" i="1"/>
  <c r="G6" i="1" s="1"/>
  <c r="D7" i="1" l="1"/>
  <c r="F7" i="1"/>
  <c r="G5" i="1"/>
</calcChain>
</file>

<file path=xl/sharedStrings.xml><?xml version="1.0" encoding="utf-8"?>
<sst xmlns="http://schemas.openxmlformats.org/spreadsheetml/2006/main" count="21" uniqueCount="18">
  <si>
    <t>Power Plant Operation</t>
  </si>
  <si>
    <t>Power Production Overhead</t>
  </si>
  <si>
    <t>2015 Base (Actuals)</t>
  </si>
  <si>
    <t>Totals</t>
  </si>
  <si>
    <t>Q15</t>
  </si>
  <si>
    <t>Q16</t>
  </si>
  <si>
    <t>Budgeted Power Production OM&amp;A ($M)</t>
  </si>
  <si>
    <t xml:space="preserve"> ($M)</t>
  </si>
  <si>
    <t>Total Budgeted OM&amp;A ($M)</t>
  </si>
  <si>
    <t>Prorated Other Expenses OM&amp;A</t>
  </si>
  <si>
    <t>Prorated Power Prod OM&amp;A</t>
  </si>
  <si>
    <t xml:space="preserve">% of 2015 Actuals </t>
  </si>
  <si>
    <t>Budgeted Other Expenses OM&amp;A ($M)</t>
  </si>
  <si>
    <t>(%)</t>
  </si>
  <si>
    <t>Total Budgeted OM&amp;A less Other Expenses ($M)</t>
  </si>
  <si>
    <t>Total Category OM&amp;A</t>
  </si>
  <si>
    <t>2018 Fiscal Power Plant Operation &amp; Power Production Overhead OM&amp;A</t>
  </si>
  <si>
    <t>- 2018 Fiscal budgeted OM&amp;A for entire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</si>
</sst>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0.0"/>
    <numFmt numFmtId="167" formatCode="#,##0.0_)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37" fontId="4" fillId="0" borderId="0" xfId="0" applyNumberFormat="1" applyFont="1" applyBorder="1" applyAlignment="1" applyProtection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9" xfId="0" applyFont="1" applyBorder="1"/>
    <xf numFmtId="37" fontId="5" fillId="0" borderId="4" xfId="0" quotePrefix="1" applyNumberFormat="1" applyFont="1" applyBorder="1" applyAlignment="1" applyProtection="1">
      <alignment horizontal="left" indent="1"/>
    </xf>
    <xf numFmtId="167" fontId="3" fillId="0" borderId="2" xfId="1" applyNumberFormat="1" applyFont="1" applyBorder="1" applyAlignment="1">
      <alignment horizontal="center"/>
    </xf>
    <xf numFmtId="165" fontId="3" fillId="0" borderId="3" xfId="2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0" xfId="0" applyFont="1" applyBorder="1"/>
    <xf numFmtId="37" fontId="5" fillId="0" borderId="7" xfId="0" quotePrefix="1" applyNumberFormat="1" applyFont="1" applyBorder="1" applyAlignment="1" applyProtection="1">
      <alignment horizontal="left" indent="1"/>
    </xf>
    <xf numFmtId="167" fontId="3" fillId="0" borderId="5" xfId="1" applyNumberFormat="1" applyFont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37" fontId="4" fillId="0" borderId="10" xfId="0" quotePrefix="1" applyNumberFormat="1" applyFont="1" applyBorder="1" applyAlignment="1" applyProtection="1">
      <alignment horizontal="left" indent="1"/>
    </xf>
    <xf numFmtId="167" fontId="2" fillId="0" borderId="12" xfId="1" applyNumberFormat="1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1" xfId="0" applyFont="1" applyFill="1" applyBorder="1"/>
    <xf numFmtId="166" fontId="3" fillId="0" borderId="1" xfId="0" applyNumberFormat="1" applyFont="1" applyBorder="1" applyAlignment="1">
      <alignment horizontal="center"/>
    </xf>
    <xf numFmtId="0" fontId="6" fillId="0" borderId="0" xfId="0" applyFont="1" applyFill="1" applyBorder="1"/>
    <xf numFmtId="164" fontId="6" fillId="0" borderId="0" xfId="1" applyNumberFormat="1" applyFont="1" applyFill="1" applyBorder="1" applyAlignment="1">
      <alignment horizontal="center"/>
    </xf>
    <xf numFmtId="0" fontId="3" fillId="0" borderId="9" xfId="0" applyFont="1" applyFill="1" applyBorder="1"/>
    <xf numFmtId="0" fontId="3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/>
    </xf>
    <xf numFmtId="43" fontId="3" fillId="0" borderId="0" xfId="0" applyNumberFormat="1" applyFont="1" applyAlignment="1">
      <alignment horizontal="center"/>
    </xf>
    <xf numFmtId="0" fontId="3" fillId="0" borderId="10" xfId="0" applyFont="1" applyFill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3" xfId="0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6" fontId="2" fillId="2" borderId="9" xfId="0" applyNumberFormat="1" applyFont="1" applyFill="1" applyBorder="1" applyAlignment="1">
      <alignment horizontal="center"/>
    </xf>
    <xf numFmtId="166" fontId="2" fillId="3" borderId="1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tabSelected="1" zoomScale="80" zoomScaleNormal="80" workbookViewId="0">
      <selection sqref="A1:H15"/>
    </sheetView>
  </sheetViews>
  <sheetFormatPr defaultRowHeight="16.5" x14ac:dyDescent="0.3"/>
  <cols>
    <col min="1" max="1" width="6.7109375" style="2" customWidth="1"/>
    <col min="2" max="2" width="52.85546875" style="2" bestFit="1" customWidth="1"/>
    <col min="3" max="7" width="18.42578125" style="2" customWidth="1"/>
    <col min="8" max="8" width="1.5703125" style="2" customWidth="1"/>
    <col min="9" max="16384" width="9.140625" style="2"/>
  </cols>
  <sheetData>
    <row r="1" spans="1:8" x14ac:dyDescent="0.3">
      <c r="A1" s="1" t="s">
        <v>16</v>
      </c>
    </row>
    <row r="2" spans="1:8" x14ac:dyDescent="0.3">
      <c r="A2" s="1"/>
    </row>
    <row r="3" spans="1:8" ht="30.75" customHeight="1" x14ac:dyDescent="0.3">
      <c r="B3" s="3"/>
      <c r="C3" s="40" t="s">
        <v>2</v>
      </c>
      <c r="D3" s="41" t="s">
        <v>11</v>
      </c>
      <c r="E3" s="41" t="s">
        <v>10</v>
      </c>
      <c r="F3" s="41" t="s">
        <v>9</v>
      </c>
      <c r="G3" s="42" t="s">
        <v>15</v>
      </c>
    </row>
    <row r="4" spans="1:8" x14ac:dyDescent="0.3">
      <c r="B4" s="3"/>
      <c r="C4" s="4" t="s">
        <v>7</v>
      </c>
      <c r="D4" s="5" t="s">
        <v>13</v>
      </c>
      <c r="E4" s="5" t="s">
        <v>7</v>
      </c>
      <c r="F4" s="5" t="s">
        <v>7</v>
      </c>
      <c r="G4" s="6" t="s">
        <v>7</v>
      </c>
    </row>
    <row r="5" spans="1:8" ht="17.25" x14ac:dyDescent="0.3">
      <c r="A5" s="7" t="s">
        <v>4</v>
      </c>
      <c r="B5" s="8" t="s">
        <v>0</v>
      </c>
      <c r="C5" s="9">
        <f>184194849/1000000</f>
        <v>184.194849</v>
      </c>
      <c r="D5" s="10">
        <f>C5/($C$5+$C$6)</f>
        <v>0.89033327401801343</v>
      </c>
      <c r="E5" s="11">
        <f>D5*C10</f>
        <v>186.96998754378282</v>
      </c>
      <c r="F5" s="11">
        <f>E5/C14*C13</f>
        <v>3.4542193974243052</v>
      </c>
      <c r="G5" s="38">
        <f>E5+F5</f>
        <v>190.42420694120713</v>
      </c>
      <c r="H5" s="12"/>
    </row>
    <row r="6" spans="1:8" ht="17.25" x14ac:dyDescent="0.3">
      <c r="A6" s="13" t="s">
        <v>5</v>
      </c>
      <c r="B6" s="14" t="s">
        <v>1</v>
      </c>
      <c r="C6" s="15">
        <f>22688185/1000000</f>
        <v>22.688185000000001</v>
      </c>
      <c r="D6" s="16">
        <f>C6/($C$5+$C$6)</f>
        <v>0.10966672598198651</v>
      </c>
      <c r="E6" s="17">
        <f>D6*C10</f>
        <v>23.030012456217168</v>
      </c>
      <c r="F6" s="17">
        <f>E6/C14*C13</f>
        <v>0.42547318312550192</v>
      </c>
      <c r="G6" s="39">
        <f>E6+F6</f>
        <v>23.455485639342669</v>
      </c>
      <c r="H6" s="12"/>
    </row>
    <row r="7" spans="1:8" ht="17.25" thickBot="1" x14ac:dyDescent="0.35">
      <c r="B7" s="18" t="s">
        <v>3</v>
      </c>
      <c r="C7" s="19">
        <f>SUM(C5:C6)</f>
        <v>206.88303400000001</v>
      </c>
      <c r="D7" s="20">
        <f>SUM(D5:D6)</f>
        <v>1</v>
      </c>
      <c r="E7" s="21">
        <f>SUM(E5:E6)</f>
        <v>210</v>
      </c>
      <c r="F7" s="22">
        <f>SUM(F5:F6)</f>
        <v>3.8796925805498073</v>
      </c>
      <c r="G7" s="23"/>
      <c r="H7" s="12"/>
    </row>
    <row r="8" spans="1:8" ht="17.25" thickTop="1" x14ac:dyDescent="0.3">
      <c r="C8" s="12"/>
      <c r="D8" s="12"/>
      <c r="E8" s="24"/>
      <c r="F8" s="24"/>
      <c r="G8" s="24"/>
      <c r="H8" s="12"/>
    </row>
    <row r="9" spans="1:8" x14ac:dyDescent="0.3">
      <c r="C9" s="12"/>
      <c r="D9" s="12"/>
      <c r="E9" s="24"/>
      <c r="F9" s="24"/>
      <c r="G9" s="24"/>
      <c r="H9" s="12"/>
    </row>
    <row r="10" spans="1:8" x14ac:dyDescent="0.3">
      <c r="B10" s="25" t="s">
        <v>6</v>
      </c>
      <c r="C10" s="26">
        <v>210</v>
      </c>
      <c r="D10" s="12"/>
      <c r="E10" s="12"/>
      <c r="F10" s="12"/>
      <c r="G10" s="12"/>
      <c r="H10" s="12"/>
    </row>
    <row r="11" spans="1:8" x14ac:dyDescent="0.3">
      <c r="B11" s="27"/>
      <c r="C11" s="28"/>
      <c r="D11" s="12"/>
      <c r="E11" s="12"/>
      <c r="F11" s="12"/>
      <c r="G11" s="12"/>
      <c r="H11" s="12"/>
    </row>
    <row r="12" spans="1:8" x14ac:dyDescent="0.3">
      <c r="B12" s="29" t="s">
        <v>8</v>
      </c>
      <c r="C12" s="30">
        <v>689.1</v>
      </c>
      <c r="D12" s="31" t="s">
        <v>17</v>
      </c>
      <c r="E12" s="32"/>
      <c r="F12" s="12"/>
      <c r="G12" s="12"/>
      <c r="H12" s="12"/>
    </row>
    <row r="13" spans="1:8" x14ac:dyDescent="0.3">
      <c r="B13" s="33" t="s">
        <v>12</v>
      </c>
      <c r="C13" s="34">
        <v>12.5</v>
      </c>
      <c r="D13" s="12"/>
      <c r="E13" s="12"/>
      <c r="F13" s="12"/>
      <c r="G13" s="12"/>
      <c r="H13" s="12"/>
    </row>
    <row r="14" spans="1:8" ht="17.25" thickBot="1" x14ac:dyDescent="0.35">
      <c r="B14" s="35" t="s">
        <v>14</v>
      </c>
      <c r="C14" s="36">
        <f>C12-C13</f>
        <v>676.6</v>
      </c>
      <c r="D14" s="12"/>
      <c r="E14" s="12"/>
      <c r="F14" s="12"/>
      <c r="G14" s="12"/>
      <c r="H14" s="12"/>
    </row>
    <row r="15" spans="1:8" ht="17.25" thickTop="1" x14ac:dyDescent="0.3"/>
    <row r="16" spans="1:8" x14ac:dyDescent="0.3">
      <c r="E16" s="12"/>
    </row>
    <row r="17" spans="5:7" x14ac:dyDescent="0.3">
      <c r="E17" s="12"/>
      <c r="F17" s="12"/>
      <c r="G17" s="12"/>
    </row>
    <row r="18" spans="5:7" x14ac:dyDescent="0.3">
      <c r="E18" s="24"/>
      <c r="F18" s="37"/>
      <c r="G18" s="24"/>
    </row>
  </sheetData>
  <pageMargins left="0.7" right="0.7" top="0.75" bottom="0.7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SIECA Q15 &amp; Q16</vt:lpstr>
      <vt:lpstr>'SIECA Q15 &amp; Q16'!Print_Area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cp:lastPrinted>2017-09-28T14:35:34Z</cp:lastPrinted>
  <dcterms:created xsi:type="dcterms:W3CDTF">2017-09-27T20:35:37Z</dcterms:created>
  <dcterms:modified xsi:type="dcterms:W3CDTF">2017-09-29T14:17:47Z</dcterms:modified>
</cp:coreProperties>
</file>