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45" windowWidth="23655" windowHeight="11100"/>
  </bookViews>
  <sheets>
    <sheet name="Q10" sheetId="2" r:id="rId1"/>
  </sheets>
  <calcPr calcId="145621"/>
</workbook>
</file>

<file path=xl/calcChain.xml><?xml version="1.0" encoding="utf-8"?>
<calcChain xmlns="http://schemas.openxmlformats.org/spreadsheetml/2006/main">
  <c r="H59" i="2" l="1"/>
  <c r="D29" i="2" l="1"/>
  <c r="E29" i="2"/>
  <c r="F29" i="2"/>
  <c r="G29" i="2"/>
  <c r="H29" i="2"/>
  <c r="I29" i="2"/>
  <c r="J29" i="2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J31" i="2"/>
  <c r="D32" i="2"/>
  <c r="E32" i="2"/>
  <c r="F32" i="2"/>
  <c r="G32" i="2"/>
  <c r="H32" i="2"/>
  <c r="I32" i="2"/>
  <c r="J32" i="2"/>
  <c r="D33" i="2"/>
  <c r="E33" i="2"/>
  <c r="F33" i="2"/>
  <c r="G33" i="2"/>
  <c r="H33" i="2"/>
  <c r="I33" i="2"/>
  <c r="J33" i="2"/>
  <c r="D34" i="2"/>
  <c r="E34" i="2"/>
  <c r="F34" i="2"/>
  <c r="G34" i="2"/>
  <c r="H34" i="2"/>
  <c r="I34" i="2"/>
  <c r="J34" i="2"/>
  <c r="E28" i="2"/>
  <c r="F28" i="2"/>
  <c r="G28" i="2"/>
  <c r="H28" i="2"/>
  <c r="I28" i="2"/>
  <c r="J28" i="2"/>
  <c r="D28" i="2"/>
  <c r="C35" i="2" l="1"/>
  <c r="M59" i="2" l="1"/>
  <c r="L59" i="2"/>
  <c r="N59" i="2"/>
  <c r="T59" i="2"/>
  <c r="AD58" i="2"/>
  <c r="AC58" i="2"/>
  <c r="AE58" i="2"/>
  <c r="T61" i="2"/>
  <c r="AC63" i="2"/>
  <c r="AE63" i="2"/>
  <c r="AD63" i="2"/>
  <c r="M63" i="2"/>
  <c r="L63" i="2"/>
  <c r="O63" i="2"/>
  <c r="N63" i="2"/>
  <c r="N58" i="2"/>
  <c r="M58" i="2"/>
  <c r="L58" i="2"/>
  <c r="AC59" i="2"/>
  <c r="AB59" i="2"/>
  <c r="AD59" i="2"/>
  <c r="C46" i="2"/>
  <c r="E35" i="2"/>
  <c r="H35" i="2"/>
  <c r="C50" i="2"/>
  <c r="N61" i="2"/>
  <c r="M61" i="2"/>
  <c r="L61" i="2"/>
  <c r="AD61" i="2"/>
  <c r="AC61" i="2"/>
  <c r="T63" i="2"/>
  <c r="I59" i="2"/>
  <c r="N62" i="2"/>
  <c r="M62" i="2"/>
  <c r="L62" i="2"/>
  <c r="O58" i="2"/>
  <c r="AE59" i="2"/>
  <c r="C47" i="2"/>
  <c r="AG63" i="2" l="1"/>
  <c r="AG58" i="2"/>
  <c r="AG62" i="2"/>
  <c r="AG59" i="2"/>
  <c r="Y60" i="2"/>
  <c r="Y58" i="2"/>
  <c r="Y63" i="2"/>
  <c r="Y62" i="2"/>
  <c r="Y59" i="2"/>
  <c r="Y64" i="2"/>
  <c r="W59" i="2"/>
  <c r="W63" i="2"/>
  <c r="W61" i="2"/>
  <c r="H62" i="2"/>
  <c r="H58" i="2"/>
  <c r="H63" i="2"/>
  <c r="AD62" i="2"/>
  <c r="AC62" i="2"/>
  <c r="AB62" i="2"/>
  <c r="AE62" i="2"/>
  <c r="P64" i="2"/>
  <c r="S64" i="2"/>
  <c r="R64" i="2"/>
  <c r="Q64" i="2"/>
  <c r="AE61" i="2"/>
  <c r="O61" i="2"/>
  <c r="L64" i="2"/>
  <c r="O64" i="2"/>
  <c r="N64" i="2"/>
  <c r="M64" i="2"/>
  <c r="AA61" i="2"/>
  <c r="Z61" i="2"/>
  <c r="Y61" i="2"/>
  <c r="F35" i="2"/>
  <c r="I58" i="2"/>
  <c r="AB63" i="2"/>
  <c r="I62" i="2"/>
  <c r="AB58" i="2"/>
  <c r="O59" i="2"/>
  <c r="R62" i="2"/>
  <c r="Q62" i="2"/>
  <c r="P62" i="2"/>
  <c r="S62" i="2"/>
  <c r="O62" i="2"/>
  <c r="AI61" i="2"/>
  <c r="AG61" i="2"/>
  <c r="X61" i="2"/>
  <c r="AB61" i="2"/>
  <c r="AG60" i="2"/>
  <c r="V58" i="2"/>
  <c r="G35" i="2"/>
  <c r="U58" i="2"/>
  <c r="T58" i="2"/>
  <c r="W58" i="2"/>
  <c r="AF64" i="2"/>
  <c r="S61" i="2"/>
  <c r="R61" i="2"/>
  <c r="Q61" i="2"/>
  <c r="P61" i="2"/>
  <c r="I63" i="2"/>
  <c r="P60" i="2"/>
  <c r="S60" i="2"/>
  <c r="R60" i="2"/>
  <c r="Q60" i="2"/>
  <c r="C45" i="2"/>
  <c r="V62" i="2"/>
  <c r="U62" i="2"/>
  <c r="T62" i="2"/>
  <c r="W62" i="2"/>
  <c r="AB60" i="2"/>
  <c r="AE60" i="2"/>
  <c r="AD60" i="2"/>
  <c r="AC60" i="2"/>
  <c r="I35" i="2"/>
  <c r="R58" i="2"/>
  <c r="Q58" i="2"/>
  <c r="P58" i="2"/>
  <c r="S58" i="2"/>
  <c r="T64" i="2"/>
  <c r="W64" i="2"/>
  <c r="U64" i="2"/>
  <c r="T60" i="2"/>
  <c r="W60" i="2"/>
  <c r="U60" i="2"/>
  <c r="AI64" i="2"/>
  <c r="AH64" i="2"/>
  <c r="AG64" i="2"/>
  <c r="AB64" i="2"/>
  <c r="AE64" i="2"/>
  <c r="AD64" i="2"/>
  <c r="AD65" i="2" s="1"/>
  <c r="AC64" i="2"/>
  <c r="L60" i="2"/>
  <c r="L65" i="2" s="1"/>
  <c r="O60" i="2"/>
  <c r="N60" i="2"/>
  <c r="N65" i="2" s="1"/>
  <c r="M60" i="2"/>
  <c r="J35" i="2"/>
  <c r="O65" i="2" l="1"/>
  <c r="M65" i="2"/>
  <c r="AE65" i="2"/>
  <c r="AC65" i="2"/>
  <c r="K58" i="2"/>
  <c r="K62" i="2"/>
  <c r="K59" i="2"/>
  <c r="K63" i="2"/>
  <c r="AH63" i="2"/>
  <c r="AH58" i="2"/>
  <c r="AH62" i="2"/>
  <c r="AH59" i="2"/>
  <c r="W65" i="2"/>
  <c r="Q63" i="2"/>
  <c r="P63" i="2"/>
  <c r="S63" i="2"/>
  <c r="R63" i="2"/>
  <c r="AH60" i="2"/>
  <c r="Z58" i="2"/>
  <c r="Z63" i="2"/>
  <c r="Z62" i="2"/>
  <c r="Z59" i="2"/>
  <c r="Z64" i="2"/>
  <c r="Z60" i="2"/>
  <c r="E58" i="2"/>
  <c r="AI62" i="2"/>
  <c r="AI59" i="2"/>
  <c r="AI63" i="2"/>
  <c r="AI58" i="2"/>
  <c r="T65" i="2"/>
  <c r="U61" i="2"/>
  <c r="U59" i="2"/>
  <c r="U63" i="2"/>
  <c r="AI60" i="2"/>
  <c r="AA64" i="2"/>
  <c r="AA60" i="2"/>
  <c r="AA58" i="2"/>
  <c r="AA63" i="2"/>
  <c r="AA62" i="2"/>
  <c r="AA59" i="2"/>
  <c r="AH61" i="2"/>
  <c r="AB65" i="2"/>
  <c r="H60" i="2"/>
  <c r="K60" i="2"/>
  <c r="J60" i="2"/>
  <c r="I60" i="2"/>
  <c r="E60" i="2" s="1"/>
  <c r="D35" i="2"/>
  <c r="C51" i="2"/>
  <c r="AF59" i="2"/>
  <c r="AF63" i="2"/>
  <c r="AF58" i="2"/>
  <c r="AF62" i="2"/>
  <c r="K61" i="2"/>
  <c r="G61" i="2" s="1"/>
  <c r="J61" i="2"/>
  <c r="I61" i="2"/>
  <c r="H61" i="2"/>
  <c r="V59" i="2"/>
  <c r="V63" i="2"/>
  <c r="V61" i="2"/>
  <c r="AF60" i="2"/>
  <c r="C49" i="2"/>
  <c r="X60" i="2"/>
  <c r="X58" i="2"/>
  <c r="D58" i="2" s="1"/>
  <c r="X63" i="2"/>
  <c r="X62" i="2"/>
  <c r="D62" i="2" s="1"/>
  <c r="X59" i="2"/>
  <c r="X64" i="2"/>
  <c r="E62" i="2"/>
  <c r="Y65" i="2"/>
  <c r="AG65" i="2"/>
  <c r="V60" i="2"/>
  <c r="V64" i="2"/>
  <c r="C48" i="2"/>
  <c r="J59" i="2"/>
  <c r="J63" i="2"/>
  <c r="F63" i="2" s="1"/>
  <c r="J62" i="2"/>
  <c r="J58" i="2"/>
  <c r="AF61" i="2"/>
  <c r="Q59" i="2"/>
  <c r="E59" i="2" s="1"/>
  <c r="P59" i="2"/>
  <c r="S59" i="2"/>
  <c r="S65" i="2" s="1"/>
  <c r="R59" i="2"/>
  <c r="H64" i="2"/>
  <c r="K64" i="2"/>
  <c r="J64" i="2"/>
  <c r="I64" i="2"/>
  <c r="E64" i="2" s="1"/>
  <c r="R65" i="2" l="1"/>
  <c r="P65" i="2"/>
  <c r="E63" i="2"/>
  <c r="D64" i="2"/>
  <c r="D63" i="2"/>
  <c r="U65" i="2"/>
  <c r="D59" i="2"/>
  <c r="F61" i="2"/>
  <c r="V65" i="2"/>
  <c r="AA65" i="2"/>
  <c r="AI65" i="2"/>
  <c r="G64" i="2"/>
  <c r="F62" i="2"/>
  <c r="X65" i="2"/>
  <c r="E61" i="2"/>
  <c r="E65" i="2" s="1"/>
  <c r="G60" i="2"/>
  <c r="I65" i="2"/>
  <c r="AH65" i="2"/>
  <c r="G62" i="2"/>
  <c r="C62" i="2" s="1"/>
  <c r="AF65" i="2"/>
  <c r="D60" i="2"/>
  <c r="K65" i="2"/>
  <c r="G58" i="2"/>
  <c r="F59" i="2"/>
  <c r="H65" i="2"/>
  <c r="Q65" i="2"/>
  <c r="G63" i="2"/>
  <c r="C63" i="2" s="1"/>
  <c r="F64" i="2"/>
  <c r="C64" i="2" s="1"/>
  <c r="F58" i="2"/>
  <c r="J65" i="2"/>
  <c r="D61" i="2"/>
  <c r="F60" i="2"/>
  <c r="Z65" i="2"/>
  <c r="G59" i="2"/>
  <c r="C59" i="2" l="1"/>
  <c r="C61" i="2"/>
  <c r="F65" i="2"/>
  <c r="C60" i="2"/>
  <c r="G65" i="2"/>
  <c r="C58" i="2"/>
  <c r="D65" i="2"/>
  <c r="C65" i="2" l="1"/>
</calcChain>
</file>

<file path=xl/sharedStrings.xml><?xml version="1.0" encoding="utf-8"?>
<sst xmlns="http://schemas.openxmlformats.org/spreadsheetml/2006/main" count="145" uniqueCount="65">
  <si>
    <t>Total</t>
  </si>
  <si>
    <t>Fuel</t>
  </si>
  <si>
    <t>Power</t>
  </si>
  <si>
    <t>Customer</t>
  </si>
  <si>
    <t>Common</t>
  </si>
  <si>
    <t xml:space="preserve">Description </t>
  </si>
  <si>
    <t>Amount</t>
  </si>
  <si>
    <t>Supply</t>
  </si>
  <si>
    <t>Production</t>
  </si>
  <si>
    <t>Transmission</t>
  </si>
  <si>
    <t>Distribution</t>
  </si>
  <si>
    <t>Services</t>
  </si>
  <si>
    <t>Overhead</t>
  </si>
  <si>
    <t>($)</t>
  </si>
  <si>
    <t>Amounts</t>
  </si>
  <si>
    <t>Being</t>
  </si>
  <si>
    <t>Calculated</t>
  </si>
  <si>
    <t>($) for 2018F Test</t>
  </si>
  <si>
    <t>Fuel Supply</t>
  </si>
  <si>
    <t xml:space="preserve">Power Production </t>
  </si>
  <si>
    <t>Customer Service</t>
  </si>
  <si>
    <t>Generation</t>
  </si>
  <si>
    <t>G</t>
  </si>
  <si>
    <t>T</t>
  </si>
  <si>
    <t>D</t>
  </si>
  <si>
    <t>CS</t>
  </si>
  <si>
    <t>Fuel Supply ($)</t>
  </si>
  <si>
    <t>Power Production ($)</t>
  </si>
  <si>
    <t>Transmission ($)</t>
  </si>
  <si>
    <t>Distribution ($)</t>
  </si>
  <si>
    <t>Customer Services ($)</t>
  </si>
  <si>
    <t>Common Overhead ($)</t>
  </si>
  <si>
    <t>Total  ($)</t>
  </si>
  <si>
    <t xml:space="preserve">SaskPower </t>
  </si>
  <si>
    <t>GENERAL PLANT (ACQUISITION VALUE)</t>
  </si>
  <si>
    <t xml:space="preserve">Unused Land </t>
  </si>
  <si>
    <t xml:space="preserve">Buildings </t>
  </si>
  <si>
    <t>Office Furniture &amp; Equipment</t>
  </si>
  <si>
    <t>Vehicles &amp; Equipment</t>
  </si>
  <si>
    <t>Computer Development &amp; Equipment</t>
  </si>
  <si>
    <t>Communication, Protection &amp; Control</t>
  </si>
  <si>
    <t xml:space="preserve">Tools &amp; Equipment </t>
  </si>
  <si>
    <t>TOTAL GENERAL PLANT (ACQUISITION VALUE)</t>
  </si>
  <si>
    <t xml:space="preserve">Fuel </t>
  </si>
  <si>
    <t>Ancillary</t>
  </si>
  <si>
    <t>General Plant</t>
  </si>
  <si>
    <t xml:space="preserve">Common </t>
  </si>
  <si>
    <t xml:space="preserve">Transmission </t>
  </si>
  <si>
    <t>Ancillary Services (Communication, Protection &amp; Control Assets)</t>
  </si>
  <si>
    <t>Ancillary Services ($)</t>
  </si>
  <si>
    <t>Operational Classification of General Plant Assets</t>
  </si>
  <si>
    <t>Schedule</t>
  </si>
  <si>
    <t>Reference</t>
  </si>
  <si>
    <t>2.00 - Fuel Expense SaskPower Units</t>
  </si>
  <si>
    <t>2.04 - Power Plant Operations</t>
  </si>
  <si>
    <t>2.14 - Total T&amp;D Expense &amp; 2.34 - Planning Support</t>
  </si>
  <si>
    <t>2.24 - Total T&amp;D Expense &amp; (2.34 - Customer Services &amp; 2.34 - Metering Services)</t>
  </si>
  <si>
    <t>2.04 - Demand Side Management &amp; 2.34 - Total Customer Services Expense</t>
  </si>
  <si>
    <t>Total OM&amp;A Expense % from 2.04, 2.14, 2.24 &amp; 2.34</t>
  </si>
  <si>
    <t>2.01 - Communication, Protection &amp; Control</t>
  </si>
  <si>
    <t>2015Base - Allocation Factors</t>
  </si>
  <si>
    <t>2018 Fiscal Test - Prorated</t>
  </si>
  <si>
    <t>Functionalization Factors - 2018Fiscal Test</t>
  </si>
  <si>
    <t>Functionalization of Financial Account Details - General Plant Assets (Matches Schedule 1.1)</t>
  </si>
  <si>
    <t>SUBTOTAL GENERAL PLANT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</si>
</sst>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_(&quot;$&quot;* #,##0.0_);_(&quot;$&quot;* \(#,##0.0\);_(&quot;$&quot;* &quot;-&quot;??_);_(@_)"/>
    <numFmt numFmtId="168" formatCode="0.0"/>
    <numFmt numFmtId="169" formatCode="0.000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1">
    <xf numFmtId="0" fontId="0" fillId="0" borderId="0" xfId="0"/>
    <xf numFmtId="37" fontId="2" fillId="0" borderId="0" xfId="0" applyNumberFormat="1" applyFont="1" applyAlignment="1" applyProtection="1">
      <alignment horizontal="left"/>
    </xf>
    <xf numFmtId="0" fontId="4" fillId="0" borderId="0" xfId="0" applyFont="1"/>
    <xf numFmtId="37" fontId="5" fillId="2" borderId="4" xfId="0" applyNumberFormat="1" applyFont="1" applyFill="1" applyBorder="1" applyProtection="1"/>
    <xf numFmtId="37" fontId="5" fillId="2" borderId="5" xfId="0" applyNumberFormat="1" applyFont="1" applyFill="1" applyBorder="1" applyProtection="1"/>
    <xf numFmtId="37" fontId="5" fillId="2" borderId="6" xfId="0" applyNumberFormat="1" applyFont="1" applyFill="1" applyBorder="1" applyProtection="1"/>
    <xf numFmtId="37" fontId="5" fillId="2" borderId="7" xfId="0" applyNumberFormat="1" applyFont="1" applyFill="1" applyBorder="1" applyProtection="1"/>
    <xf numFmtId="0" fontId="5" fillId="2" borderId="8" xfId="0" applyFont="1" applyFill="1" applyBorder="1"/>
    <xf numFmtId="37" fontId="5" fillId="2" borderId="9" xfId="0" applyNumberFormat="1" applyFont="1" applyFill="1" applyBorder="1" applyProtection="1"/>
    <xf numFmtId="1" fontId="6" fillId="2" borderId="9" xfId="0" applyNumberFormat="1" applyFont="1" applyFill="1" applyBorder="1" applyAlignment="1" applyProtection="1">
      <alignment horizontal="center"/>
      <protection locked="0"/>
    </xf>
    <xf numFmtId="37" fontId="5" fillId="2" borderId="8" xfId="0" applyNumberFormat="1" applyFont="1" applyFill="1" applyBorder="1" applyAlignment="1" applyProtection="1">
      <alignment horizontal="centerContinuous"/>
    </xf>
    <xf numFmtId="37" fontId="5" fillId="2" borderId="10" xfId="0" applyNumberFormat="1" applyFont="1" applyFill="1" applyBorder="1" applyAlignment="1" applyProtection="1">
      <alignment horizontal="centerContinuous"/>
    </xf>
    <xf numFmtId="37" fontId="5" fillId="2" borderId="11" xfId="0" applyNumberFormat="1" applyFont="1" applyFill="1" applyBorder="1" applyProtection="1"/>
    <xf numFmtId="37" fontId="5" fillId="2" borderId="8" xfId="0" applyNumberFormat="1" applyFont="1" applyFill="1" applyBorder="1" applyAlignment="1" applyProtection="1">
      <alignment horizontal="left"/>
    </xf>
    <xf numFmtId="37" fontId="5" fillId="2" borderId="9" xfId="0" applyNumberFormat="1" applyFont="1" applyFill="1" applyBorder="1" applyAlignment="1" applyProtection="1">
      <alignment horizontal="center"/>
    </xf>
    <xf numFmtId="37" fontId="5" fillId="2" borderId="8" xfId="0" applyNumberFormat="1" applyFont="1" applyFill="1" applyBorder="1" applyAlignment="1" applyProtection="1">
      <alignment horizontal="center"/>
    </xf>
    <xf numFmtId="37" fontId="5" fillId="2" borderId="11" xfId="0" applyNumberFormat="1" applyFont="1" applyFill="1" applyBorder="1" applyAlignment="1" applyProtection="1">
      <alignment horizontal="center"/>
    </xf>
    <xf numFmtId="37" fontId="5" fillId="2" borderId="9" xfId="0" quotePrefix="1" applyNumberFormat="1" applyFont="1" applyFill="1" applyBorder="1" applyAlignment="1" applyProtection="1">
      <alignment horizontal="center"/>
    </xf>
    <xf numFmtId="37" fontId="4" fillId="2" borderId="13" xfId="0" applyNumberFormat="1" applyFont="1" applyFill="1" applyBorder="1" applyAlignment="1" applyProtection="1">
      <alignment horizontal="center"/>
    </xf>
    <xf numFmtId="1" fontId="6" fillId="2" borderId="13" xfId="0" applyNumberFormat="1" applyFont="1" applyFill="1" applyBorder="1" applyAlignment="1" applyProtection="1">
      <alignment horizontal="center"/>
      <protection locked="0"/>
    </xf>
    <xf numFmtId="37" fontId="5" fillId="2" borderId="13" xfId="0" applyNumberFormat="1" applyFont="1" applyFill="1" applyBorder="1" applyAlignment="1" applyProtection="1">
      <alignment horizontal="center"/>
    </xf>
    <xf numFmtId="37" fontId="5" fillId="2" borderId="14" xfId="0" applyNumberFormat="1" applyFont="1" applyFill="1" applyBorder="1" applyAlignment="1" applyProtection="1">
      <alignment horizontal="center"/>
    </xf>
    <xf numFmtId="37" fontId="5" fillId="2" borderId="15" xfId="0" applyNumberFormat="1" applyFont="1" applyFill="1" applyBorder="1" applyAlignment="1" applyProtection="1">
      <alignment horizontal="center"/>
    </xf>
    <xf numFmtId="0" fontId="5" fillId="2" borderId="14" xfId="0" applyFont="1" applyFill="1" applyBorder="1"/>
    <xf numFmtId="164" fontId="4" fillId="0" borderId="9" xfId="2" applyNumberFormat="1" applyFont="1" applyBorder="1"/>
    <xf numFmtId="164" fontId="4" fillId="0" borderId="9" xfId="2" applyNumberFormat="1" applyFont="1" applyBorder="1" applyProtection="1"/>
    <xf numFmtId="0" fontId="4" fillId="0" borderId="5" xfId="0" applyFont="1" applyBorder="1"/>
    <xf numFmtId="37" fontId="5" fillId="0" borderId="5" xfId="0" quotePrefix="1" applyNumberFormat="1" applyFont="1" applyFill="1" applyBorder="1" applyAlignment="1" applyProtection="1">
      <alignment horizontal="right"/>
    </xf>
    <xf numFmtId="165" fontId="5" fillId="0" borderId="5" xfId="3" applyNumberFormat="1" applyFont="1" applyBorder="1"/>
    <xf numFmtId="164" fontId="4" fillId="0" borderId="9" xfId="2" applyNumberFormat="1" applyFont="1" applyFill="1" applyBorder="1" applyProtection="1">
      <protection locked="0"/>
    </xf>
    <xf numFmtId="37" fontId="5" fillId="0" borderId="2" xfId="0" applyNumberFormat="1" applyFont="1" applyBorder="1" applyAlignment="1" applyProtection="1">
      <alignment horizontal="left"/>
    </xf>
    <xf numFmtId="37" fontId="4" fillId="2" borderId="15" xfId="0" applyNumberFormat="1" applyFont="1" applyFill="1" applyBorder="1" applyAlignment="1" applyProtection="1">
      <alignment horizontal="center"/>
    </xf>
    <xf numFmtId="164" fontId="5" fillId="0" borderId="23" xfId="2" applyNumberFormat="1" applyFont="1" applyBorder="1" applyProtection="1"/>
    <xf numFmtId="164" fontId="5" fillId="0" borderId="24" xfId="2" applyNumberFormat="1" applyFont="1" applyBorder="1" applyProtection="1"/>
    <xf numFmtId="37" fontId="5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Border="1" applyAlignment="1" applyProtection="1">
      <alignment horizontal="left" indent="2"/>
    </xf>
    <xf numFmtId="0" fontId="8" fillId="0" borderId="0" xfId="0" applyFont="1"/>
    <xf numFmtId="164" fontId="8" fillId="0" borderId="0" xfId="0" applyNumberFormat="1" applyFont="1"/>
    <xf numFmtId="166" fontId="8" fillId="0" borderId="0" xfId="0" applyNumberFormat="1" applyFont="1"/>
    <xf numFmtId="0" fontId="8" fillId="0" borderId="0" xfId="0" applyFont="1" applyFill="1" applyBorder="1"/>
    <xf numFmtId="37" fontId="5" fillId="2" borderId="4" xfId="0" applyNumberFormat="1" applyFont="1" applyFill="1" applyBorder="1" applyAlignment="1" applyProtection="1">
      <alignment horizontal="center"/>
    </xf>
    <xf numFmtId="37" fontId="5" fillId="2" borderId="3" xfId="0" applyNumberFormat="1" applyFont="1" applyFill="1" applyBorder="1" applyAlignment="1" applyProtection="1">
      <alignment horizontal="center"/>
    </xf>
    <xf numFmtId="37" fontId="5" fillId="2" borderId="7" xfId="0" applyNumberFormat="1" applyFont="1" applyFill="1" applyBorder="1" applyAlignment="1" applyProtection="1">
      <alignment horizontal="center"/>
    </xf>
    <xf numFmtId="37" fontId="4" fillId="2" borderId="12" xfId="0" applyNumberFormat="1" applyFont="1" applyFill="1" applyBorder="1" applyAlignment="1" applyProtection="1">
      <alignment horizontal="center"/>
    </xf>
    <xf numFmtId="0" fontId="8" fillId="0" borderId="0" xfId="0" applyFont="1" applyBorder="1"/>
    <xf numFmtId="37" fontId="5" fillId="2" borderId="19" xfId="0" applyNumberFormat="1" applyFont="1" applyFill="1" applyBorder="1" applyProtection="1"/>
    <xf numFmtId="37" fontId="5" fillId="2" borderId="17" xfId="0" applyNumberFormat="1" applyFont="1" applyFill="1" applyBorder="1" applyProtection="1"/>
    <xf numFmtId="37" fontId="4" fillId="2" borderId="21" xfId="0" applyNumberFormat="1" applyFont="1" applyFill="1" applyBorder="1" applyProtection="1"/>
    <xf numFmtId="37" fontId="4" fillId="2" borderId="21" xfId="0" applyNumberFormat="1" applyFont="1" applyFill="1" applyBorder="1" applyAlignment="1" applyProtection="1">
      <alignment horizontal="center"/>
    </xf>
    <xf numFmtId="0" fontId="8" fillId="0" borderId="0" xfId="0" applyFont="1" applyFill="1"/>
    <xf numFmtId="37" fontId="4" fillId="0" borderId="0" xfId="0" quotePrefix="1" applyNumberFormat="1" applyFont="1" applyFill="1" applyBorder="1" applyAlignment="1" applyProtection="1">
      <alignment horizontal="left" indent="2"/>
    </xf>
    <xf numFmtId="37" fontId="5" fillId="0" borderId="0" xfId="0" applyNumberFormat="1" applyFont="1" applyFill="1" applyBorder="1" applyAlignment="1" applyProtection="1">
      <alignment horizontal="left"/>
    </xf>
    <xf numFmtId="164" fontId="8" fillId="0" borderId="0" xfId="0" applyNumberFormat="1" applyFont="1" applyFill="1" applyBorder="1"/>
    <xf numFmtId="0" fontId="5" fillId="2" borderId="5" xfId="0" applyFont="1" applyFill="1" applyBorder="1"/>
    <xf numFmtId="164" fontId="5" fillId="0" borderId="1" xfId="2" applyNumberFormat="1" applyFont="1" applyBorder="1" applyProtection="1"/>
    <xf numFmtId="0" fontId="10" fillId="0" borderId="2" xfId="0" applyFont="1" applyFill="1" applyBorder="1" applyAlignment="1">
      <alignment horizontal="center"/>
    </xf>
    <xf numFmtId="0" fontId="9" fillId="0" borderId="0" xfId="0" applyFont="1"/>
    <xf numFmtId="167" fontId="8" fillId="0" borderId="0" xfId="0" applyNumberFormat="1" applyFont="1" applyFill="1" applyBorder="1"/>
    <xf numFmtId="167" fontId="4" fillId="0" borderId="0" xfId="2" applyNumberFormat="1" applyFont="1" applyBorder="1" applyProtection="1">
      <protection locked="0"/>
    </xf>
    <xf numFmtId="37" fontId="5" fillId="0" borderId="28" xfId="0" applyNumberFormat="1" applyFont="1" applyFill="1" applyBorder="1" applyAlignment="1" applyProtection="1">
      <alignment horizontal="center"/>
    </xf>
    <xf numFmtId="0" fontId="10" fillId="0" borderId="29" xfId="0" applyFont="1" applyFill="1" applyBorder="1" applyAlignment="1">
      <alignment horizontal="center"/>
    </xf>
    <xf numFmtId="167" fontId="4" fillId="0" borderId="30" xfId="2" applyNumberFormat="1" applyFont="1" applyBorder="1" applyProtection="1">
      <protection locked="0"/>
    </xf>
    <xf numFmtId="167" fontId="4" fillId="0" borderId="31" xfId="2" applyNumberFormat="1" applyFont="1" applyBorder="1" applyProtection="1">
      <protection locked="0"/>
    </xf>
    <xf numFmtId="167" fontId="5" fillId="0" borderId="32" xfId="2" applyNumberFormat="1" applyFont="1" applyBorder="1" applyProtection="1"/>
    <xf numFmtId="167" fontId="5" fillId="0" borderId="33" xfId="2" applyNumberFormat="1" applyFont="1" applyBorder="1" applyProtection="1"/>
    <xf numFmtId="167" fontId="5" fillId="0" borderId="34" xfId="2" applyNumberFormat="1" applyFont="1" applyBorder="1" applyProtection="1"/>
    <xf numFmtId="0" fontId="4" fillId="0" borderId="0" xfId="0" applyFont="1" applyFill="1" applyBorder="1"/>
    <xf numFmtId="0" fontId="3" fillId="0" borderId="0" xfId="0" applyFont="1"/>
    <xf numFmtId="165" fontId="8" fillId="0" borderId="5" xfId="3" applyNumberFormat="1" applyFont="1" applyBorder="1"/>
    <xf numFmtId="165" fontId="8" fillId="0" borderId="8" xfId="3" applyNumberFormat="1" applyFont="1" applyBorder="1"/>
    <xf numFmtId="165" fontId="8" fillId="0" borderId="14" xfId="3" applyNumberFormat="1" applyFont="1" applyBorder="1"/>
    <xf numFmtId="165" fontId="8" fillId="0" borderId="0" xfId="3" applyNumberFormat="1" applyFont="1"/>
    <xf numFmtId="165" fontId="4" fillId="0" borderId="8" xfId="3" applyNumberFormat="1" applyFont="1" applyFill="1" applyBorder="1" applyProtection="1">
      <protection locked="0"/>
    </xf>
    <xf numFmtId="165" fontId="4" fillId="0" borderId="8" xfId="3" applyNumberFormat="1" applyFont="1" applyBorder="1" applyProtection="1"/>
    <xf numFmtId="37" fontId="4" fillId="0" borderId="5" xfId="0" applyNumberFormat="1" applyFont="1" applyBorder="1" applyAlignment="1" applyProtection="1">
      <alignment horizontal="left" indent="2"/>
    </xf>
    <xf numFmtId="37" fontId="4" fillId="0" borderId="8" xfId="0" applyNumberFormat="1" applyFont="1" applyBorder="1" applyAlignment="1" applyProtection="1">
      <alignment horizontal="left" indent="2"/>
    </xf>
    <xf numFmtId="37" fontId="4" fillId="0" borderId="14" xfId="0" applyNumberFormat="1" applyFont="1" applyBorder="1" applyAlignment="1" applyProtection="1">
      <alignment horizontal="left" indent="2"/>
    </xf>
    <xf numFmtId="37" fontId="5" fillId="0" borderId="29" xfId="0" quotePrefix="1" applyNumberFormat="1" applyFont="1" applyBorder="1" applyAlignment="1" applyProtection="1">
      <alignment horizontal="left"/>
    </xf>
    <xf numFmtId="37" fontId="4" fillId="0" borderId="35" xfId="0" applyNumberFormat="1" applyFont="1" applyBorder="1" applyAlignment="1" applyProtection="1">
      <alignment horizontal="left" indent="2"/>
    </xf>
    <xf numFmtId="37" fontId="4" fillId="0" borderId="35" xfId="0" quotePrefix="1" applyNumberFormat="1" applyFont="1" applyBorder="1" applyAlignment="1" applyProtection="1">
      <alignment horizontal="left" indent="2"/>
    </xf>
    <xf numFmtId="37" fontId="4" fillId="0" borderId="35" xfId="0" quotePrefix="1" applyNumberFormat="1" applyFont="1" applyFill="1" applyBorder="1" applyAlignment="1" applyProtection="1">
      <alignment horizontal="left" indent="2"/>
    </xf>
    <xf numFmtId="37" fontId="5" fillId="0" borderId="29" xfId="0" applyNumberFormat="1" applyFont="1" applyBorder="1" applyAlignment="1" applyProtection="1">
      <alignment horizontal="left"/>
    </xf>
    <xf numFmtId="165" fontId="4" fillId="0" borderId="8" xfId="3" applyNumberFormat="1" applyFont="1" applyFill="1" applyBorder="1"/>
    <xf numFmtId="0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right"/>
    </xf>
    <xf numFmtId="165" fontId="5" fillId="0" borderId="0" xfId="3" applyNumberFormat="1" applyFont="1" applyFill="1" applyBorder="1"/>
    <xf numFmtId="165" fontId="4" fillId="0" borderId="0" xfId="3" applyNumberFormat="1" applyFont="1" applyFill="1" applyBorder="1" applyProtection="1"/>
    <xf numFmtId="165" fontId="4" fillId="0" borderId="0" xfId="3" applyNumberFormat="1" applyFont="1" applyFill="1" applyBorder="1" applyProtection="1">
      <protection locked="0"/>
    </xf>
    <xf numFmtId="9" fontId="5" fillId="0" borderId="0" xfId="3" applyFont="1" applyFill="1" applyBorder="1" applyProtection="1"/>
    <xf numFmtId="166" fontId="8" fillId="0" borderId="0" xfId="1" applyNumberFormat="1" applyFont="1" applyFill="1" applyBorder="1"/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quotePrefix="1" applyFont="1"/>
    <xf numFmtId="37" fontId="5" fillId="2" borderId="17" xfId="0" applyNumberFormat="1" applyFont="1" applyFill="1" applyBorder="1" applyAlignment="1" applyProtection="1">
      <alignment horizontal="center"/>
    </xf>
    <xf numFmtId="37" fontId="5" fillId="2" borderId="16" xfId="0" applyNumberFormat="1" applyFont="1" applyFill="1" applyBorder="1" applyAlignment="1" applyProtection="1">
      <alignment horizontal="center"/>
    </xf>
    <xf numFmtId="37" fontId="5" fillId="0" borderId="4" xfId="0" applyNumberFormat="1" applyFont="1" applyBorder="1" applyProtection="1"/>
    <xf numFmtId="37" fontId="4" fillId="0" borderId="9" xfId="0" applyNumberFormat="1" applyFont="1" applyBorder="1" applyAlignment="1" applyProtection="1">
      <alignment horizontal="left" indent="2"/>
    </xf>
    <xf numFmtId="37" fontId="4" fillId="0" borderId="9" xfId="0" quotePrefix="1" applyNumberFormat="1" applyFont="1" applyBorder="1" applyAlignment="1" applyProtection="1">
      <alignment horizontal="left" indent="2"/>
    </xf>
    <xf numFmtId="169" fontId="5" fillId="2" borderId="8" xfId="3" applyNumberFormat="1" applyFont="1" applyFill="1" applyBorder="1"/>
    <xf numFmtId="167" fontId="5" fillId="0" borderId="36" xfId="2" applyNumberFormat="1" applyFont="1" applyBorder="1" applyProtection="1"/>
    <xf numFmtId="167" fontId="5" fillId="0" borderId="37" xfId="2" applyNumberFormat="1" applyFont="1" applyBorder="1" applyProtection="1"/>
    <xf numFmtId="167" fontId="5" fillId="0" borderId="38" xfId="2" applyNumberFormat="1" applyFont="1" applyBorder="1" applyProtection="1"/>
    <xf numFmtId="168" fontId="6" fillId="0" borderId="39" xfId="0" applyNumberFormat="1" applyFont="1" applyFill="1" applyBorder="1" applyAlignment="1" applyProtection="1">
      <alignment horizontal="center"/>
      <protection locked="0"/>
    </xf>
    <xf numFmtId="167" fontId="4" fillId="0" borderId="40" xfId="2" applyNumberFormat="1" applyFont="1" applyBorder="1" applyProtection="1">
      <protection locked="0"/>
    </xf>
    <xf numFmtId="167" fontId="4" fillId="0" borderId="41" xfId="2" applyNumberFormat="1" applyFont="1" applyBorder="1" applyProtection="1">
      <protection locked="0"/>
    </xf>
    <xf numFmtId="167" fontId="4" fillId="0" borderId="42" xfId="2" applyNumberFormat="1" applyFont="1" applyBorder="1" applyProtection="1">
      <protection locked="0"/>
    </xf>
    <xf numFmtId="167" fontId="4" fillId="0" borderId="39" xfId="2" applyNumberFormat="1" applyFont="1" applyBorder="1" applyProtection="1">
      <protection locked="0"/>
    </xf>
    <xf numFmtId="167" fontId="4" fillId="0" borderId="43" xfId="2" applyNumberFormat="1" applyFont="1" applyBorder="1" applyProtection="1">
      <protection locked="0"/>
    </xf>
    <xf numFmtId="167" fontId="4" fillId="0" borderId="44" xfId="2" applyNumberFormat="1" applyFont="1" applyBorder="1" applyProtection="1">
      <protection locked="0"/>
    </xf>
    <xf numFmtId="164" fontId="5" fillId="0" borderId="0" xfId="2" applyNumberFormat="1" applyFont="1" applyFill="1" applyBorder="1" applyProtection="1"/>
    <xf numFmtId="0" fontId="11" fillId="0" borderId="0" xfId="0" applyFont="1" applyFill="1" applyBorder="1"/>
    <xf numFmtId="0" fontId="8" fillId="0" borderId="41" xfId="0" applyFont="1" applyBorder="1"/>
    <xf numFmtId="166" fontId="8" fillId="0" borderId="41" xfId="1" applyNumberFormat="1" applyFont="1" applyFill="1" applyBorder="1"/>
    <xf numFmtId="166" fontId="8" fillId="0" borderId="20" xfId="1" applyNumberFormat="1" applyFont="1" applyFill="1" applyBorder="1"/>
    <xf numFmtId="166" fontId="8" fillId="0" borderId="18" xfId="1" applyNumberFormat="1" applyFont="1" applyFill="1" applyBorder="1"/>
    <xf numFmtId="0" fontId="8" fillId="0" borderId="0" xfId="0" quotePrefix="1" applyFont="1" applyBorder="1"/>
    <xf numFmtId="166" fontId="8" fillId="0" borderId="43" xfId="1" applyNumberFormat="1" applyFont="1" applyFill="1" applyBorder="1"/>
    <xf numFmtId="166" fontId="8" fillId="0" borderId="22" xfId="1" applyNumberFormat="1" applyFont="1" applyFill="1" applyBorder="1"/>
    <xf numFmtId="164" fontId="10" fillId="0" borderId="45" xfId="0" applyNumberFormat="1" applyFont="1" applyBorder="1" applyAlignment="1">
      <alignment horizontal="center"/>
    </xf>
    <xf numFmtId="167" fontId="4" fillId="0" borderId="30" xfId="2" applyNumberFormat="1" applyFont="1" applyFill="1" applyBorder="1" applyProtection="1">
      <protection locked="0"/>
    </xf>
    <xf numFmtId="37" fontId="7" fillId="0" borderId="25" xfId="0" applyNumberFormat="1" applyFont="1" applyFill="1" applyBorder="1" applyAlignment="1" applyProtection="1">
      <alignment horizontal="center"/>
    </xf>
    <xf numFmtId="37" fontId="7" fillId="0" borderId="26" xfId="0" applyNumberFormat="1" applyFont="1" applyFill="1" applyBorder="1" applyAlignment="1" applyProtection="1">
      <alignment horizontal="center"/>
    </xf>
    <xf numFmtId="37" fontId="7" fillId="0" borderId="27" xfId="0" applyNumberFormat="1" applyFont="1" applyFill="1" applyBorder="1" applyAlignment="1" applyProtection="1">
      <alignment horizontal="center"/>
    </xf>
    <xf numFmtId="37" fontId="5" fillId="2" borderId="17" xfId="0" applyNumberFormat="1" applyFont="1" applyFill="1" applyBorder="1" applyAlignment="1" applyProtection="1">
      <alignment horizontal="center"/>
    </xf>
    <xf numFmtId="37" fontId="5" fillId="2" borderId="18" xfId="0" applyNumberFormat="1" applyFont="1" applyFill="1" applyBorder="1" applyAlignment="1" applyProtection="1">
      <alignment horizontal="center"/>
    </xf>
    <xf numFmtId="37" fontId="7" fillId="2" borderId="25" xfId="0" applyNumberFormat="1" applyFont="1" applyFill="1" applyBorder="1" applyAlignment="1" applyProtection="1">
      <alignment horizontal="center"/>
    </xf>
    <xf numFmtId="37" fontId="7" fillId="2" borderId="26" xfId="0" applyNumberFormat="1" applyFont="1" applyFill="1" applyBorder="1" applyAlignment="1" applyProtection="1">
      <alignment horizontal="center"/>
    </xf>
    <xf numFmtId="37" fontId="5" fillId="2" borderId="19" xfId="0" applyNumberFormat="1" applyFont="1" applyFill="1" applyBorder="1" applyAlignment="1" applyProtection="1">
      <alignment horizontal="center"/>
    </xf>
    <xf numFmtId="37" fontId="5" fillId="2" borderId="41" xfId="0" applyNumberFormat="1" applyFont="1" applyFill="1" applyBorder="1" applyAlignment="1" applyProtection="1">
      <alignment horizontal="center"/>
    </xf>
    <xf numFmtId="37" fontId="5" fillId="2" borderId="20" xfId="0" applyNumberFormat="1" applyFont="1" applyFill="1" applyBorder="1" applyAlignment="1" applyProtection="1">
      <alignment horizontal="center"/>
    </xf>
    <xf numFmtId="37" fontId="5" fillId="2" borderId="0" xfId="0" applyNumberFormat="1" applyFont="1" applyFill="1" applyBorder="1" applyAlignment="1" applyProtection="1">
      <alignment horizontal="center"/>
    </xf>
    <xf numFmtId="37" fontId="4" fillId="2" borderId="21" xfId="0" applyNumberFormat="1" applyFont="1" applyFill="1" applyBorder="1" applyAlignment="1" applyProtection="1">
      <alignment horizontal="center"/>
    </xf>
    <xf numFmtId="37" fontId="4" fillId="2" borderId="43" xfId="0" applyNumberFormat="1" applyFont="1" applyFill="1" applyBorder="1" applyAlignment="1" applyProtection="1">
      <alignment horizontal="center"/>
    </xf>
    <xf numFmtId="37" fontId="4" fillId="2" borderId="22" xfId="0" applyNumberFormat="1" applyFont="1" applyFill="1" applyBorder="1" applyAlignment="1" applyProtection="1">
      <alignment horizontal="center"/>
    </xf>
    <xf numFmtId="37" fontId="7" fillId="2" borderId="27" xfId="0" applyNumberFormat="1" applyFont="1" applyFill="1" applyBorder="1" applyAlignment="1" applyProtection="1">
      <alignment horizontal="center"/>
    </xf>
    <xf numFmtId="0" fontId="8" fillId="0" borderId="21" xfId="0" applyFont="1" applyBorder="1" applyAlignment="1">
      <alignment horizontal="left" indent="1"/>
    </xf>
    <xf numFmtId="0" fontId="8" fillId="0" borderId="19" xfId="0" applyFont="1" applyBorder="1" applyAlignment="1">
      <alignment horizontal="left" indent="1"/>
    </xf>
    <xf numFmtId="0" fontId="8" fillId="0" borderId="17" xfId="0" applyFont="1" applyBorder="1" applyAlignment="1">
      <alignment horizontal="left" indent="1"/>
    </xf>
    <xf numFmtId="0" fontId="8" fillId="0" borderId="17" xfId="0" quotePrefix="1" applyFont="1" applyBorder="1" applyAlignment="1">
      <alignment horizontal="left" indent="1"/>
    </xf>
    <xf numFmtId="37" fontId="3" fillId="0" borderId="0" xfId="0" applyNumberFormat="1" applyFont="1" applyAlignment="1" applyProtection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I78"/>
  <sheetViews>
    <sheetView tabSelected="1" zoomScale="70" zoomScaleNormal="70" workbookViewId="0">
      <selection activeCell="F45" sqref="F45"/>
    </sheetView>
  </sheetViews>
  <sheetFormatPr defaultRowHeight="15.75" x14ac:dyDescent="0.25"/>
  <cols>
    <col min="1" max="1" width="9.140625" style="37"/>
    <col min="2" max="2" width="75.42578125" style="37" bestFit="1" customWidth="1"/>
    <col min="3" max="43" width="17.7109375" style="37" customWidth="1"/>
    <col min="44" max="16384" width="9.140625" style="37"/>
  </cols>
  <sheetData>
    <row r="2" spans="2:19" ht="21" x14ac:dyDescent="0.35">
      <c r="B2" s="1" t="s">
        <v>50</v>
      </c>
      <c r="C2" s="2"/>
      <c r="D2" s="2"/>
      <c r="E2" s="2"/>
      <c r="F2" s="2"/>
      <c r="G2" s="2"/>
      <c r="H2" s="2"/>
    </row>
    <row r="3" spans="2:19" x14ac:dyDescent="0.25">
      <c r="B3" s="2"/>
      <c r="C3" s="2"/>
      <c r="D3" s="2"/>
      <c r="E3" s="2"/>
      <c r="F3" s="2"/>
      <c r="G3" s="2"/>
      <c r="H3" s="2"/>
    </row>
    <row r="4" spans="2:19" ht="21" x14ac:dyDescent="0.35">
      <c r="B4" s="68" t="s">
        <v>60</v>
      </c>
      <c r="C4" s="2"/>
      <c r="D4" s="2"/>
      <c r="E4" s="2"/>
      <c r="F4" s="2"/>
      <c r="G4" s="2"/>
      <c r="H4" s="2"/>
    </row>
    <row r="5" spans="2:19" x14ac:dyDescent="0.25">
      <c r="B5" s="54"/>
      <c r="C5" s="54"/>
      <c r="D5" s="54"/>
      <c r="E5" s="54"/>
      <c r="F5" s="54"/>
      <c r="G5" s="54"/>
      <c r="H5" s="54"/>
      <c r="I5" s="54"/>
      <c r="J5" s="54"/>
      <c r="L5" s="84"/>
      <c r="M5" s="84"/>
      <c r="N5" s="84"/>
      <c r="O5" s="84"/>
      <c r="P5" s="84"/>
      <c r="Q5" s="84"/>
      <c r="R5" s="84"/>
      <c r="S5" s="84"/>
    </row>
    <row r="6" spans="2:19" x14ac:dyDescent="0.25">
      <c r="B6" s="7"/>
      <c r="C6" s="7"/>
      <c r="D6" s="7"/>
      <c r="E6" s="7"/>
      <c r="F6" s="99"/>
      <c r="G6" s="13"/>
      <c r="H6" s="7"/>
      <c r="I6" s="7"/>
      <c r="J6" s="7"/>
      <c r="L6" s="84"/>
      <c r="M6" s="84"/>
      <c r="N6" s="84"/>
      <c r="O6" s="84"/>
      <c r="P6" s="52"/>
      <c r="Q6" s="52"/>
      <c r="R6" s="84"/>
      <c r="S6" s="84"/>
    </row>
    <row r="7" spans="2:19" x14ac:dyDescent="0.25">
      <c r="B7" s="7"/>
      <c r="C7" s="15" t="s">
        <v>0</v>
      </c>
      <c r="D7" s="15" t="s">
        <v>43</v>
      </c>
      <c r="E7" s="15" t="s">
        <v>2</v>
      </c>
      <c r="F7" s="15"/>
      <c r="G7" s="15"/>
      <c r="H7" s="15" t="s">
        <v>3</v>
      </c>
      <c r="I7" s="15" t="s">
        <v>4</v>
      </c>
      <c r="J7" s="15" t="s">
        <v>44</v>
      </c>
      <c r="L7" s="34"/>
      <c r="M7" s="34"/>
      <c r="N7" s="34"/>
      <c r="O7" s="34"/>
      <c r="P7" s="34"/>
      <c r="Q7" s="34"/>
      <c r="R7" s="34"/>
      <c r="S7" s="34"/>
    </row>
    <row r="8" spans="2:19" x14ac:dyDescent="0.25">
      <c r="B8" s="15" t="s">
        <v>5</v>
      </c>
      <c r="C8" s="15" t="s">
        <v>6</v>
      </c>
      <c r="D8" s="15" t="s">
        <v>7</v>
      </c>
      <c r="E8" s="15" t="s">
        <v>8</v>
      </c>
      <c r="F8" s="15" t="s">
        <v>9</v>
      </c>
      <c r="G8" s="15" t="s">
        <v>10</v>
      </c>
      <c r="H8" s="15" t="s">
        <v>11</v>
      </c>
      <c r="I8" s="15" t="s">
        <v>45</v>
      </c>
      <c r="J8" s="15" t="s">
        <v>11</v>
      </c>
      <c r="L8" s="34"/>
      <c r="M8" s="34"/>
      <c r="N8" s="34"/>
      <c r="O8" s="34"/>
      <c r="P8" s="34"/>
      <c r="Q8" s="34"/>
      <c r="R8" s="34"/>
      <c r="S8" s="34"/>
    </row>
    <row r="9" spans="2:19" x14ac:dyDescent="0.25">
      <c r="B9" s="23"/>
      <c r="C9" s="21" t="s">
        <v>13</v>
      </c>
      <c r="D9" s="21" t="s">
        <v>13</v>
      </c>
      <c r="E9" s="21" t="s">
        <v>13</v>
      </c>
      <c r="F9" s="21" t="s">
        <v>13</v>
      </c>
      <c r="G9" s="21" t="s">
        <v>13</v>
      </c>
      <c r="H9" s="21" t="s">
        <v>13</v>
      </c>
      <c r="I9" s="21" t="s">
        <v>13</v>
      </c>
      <c r="J9" s="21" t="s">
        <v>13</v>
      </c>
      <c r="L9" s="34"/>
      <c r="M9" s="34"/>
      <c r="N9" s="34"/>
      <c r="O9" s="34"/>
      <c r="P9" s="34"/>
      <c r="Q9" s="34"/>
      <c r="R9" s="34"/>
      <c r="S9" s="34"/>
    </row>
    <row r="10" spans="2:19" x14ac:dyDescent="0.25">
      <c r="B10" s="96" t="s">
        <v>34</v>
      </c>
      <c r="C10" s="26"/>
      <c r="D10" s="26"/>
      <c r="E10" s="27"/>
      <c r="F10" s="28"/>
      <c r="G10" s="28"/>
      <c r="H10" s="26"/>
      <c r="I10" s="26"/>
      <c r="J10" s="26"/>
      <c r="L10" s="67"/>
      <c r="M10" s="67"/>
      <c r="N10" s="85"/>
      <c r="O10" s="86"/>
      <c r="P10" s="86"/>
      <c r="Q10" s="67"/>
      <c r="R10" s="67"/>
      <c r="S10" s="67"/>
    </row>
    <row r="11" spans="2:19" x14ac:dyDescent="0.25">
      <c r="B11" s="97" t="s">
        <v>35</v>
      </c>
      <c r="C11" s="74">
        <v>1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1</v>
      </c>
      <c r="J11" s="73">
        <v>0</v>
      </c>
      <c r="L11" s="87"/>
      <c r="M11" s="88"/>
      <c r="N11" s="88"/>
      <c r="O11" s="88"/>
      <c r="P11" s="88"/>
      <c r="Q11" s="88"/>
      <c r="R11" s="88"/>
      <c r="S11" s="88"/>
    </row>
    <row r="12" spans="2:19" x14ac:dyDescent="0.25">
      <c r="B12" s="97" t="s">
        <v>36</v>
      </c>
      <c r="C12" s="74">
        <v>1.0000000000000002</v>
      </c>
      <c r="D12" s="73">
        <v>2.5974410327899568E-3</v>
      </c>
      <c r="E12" s="73">
        <v>0.15246305172125377</v>
      </c>
      <c r="F12" s="73">
        <v>0.14321086927488105</v>
      </c>
      <c r="G12" s="83">
        <v>0.355935421362993</v>
      </c>
      <c r="H12" s="73">
        <v>0.12551959694312637</v>
      </c>
      <c r="I12" s="73">
        <v>0.22027361966495593</v>
      </c>
      <c r="J12" s="73">
        <v>0</v>
      </c>
      <c r="L12" s="87"/>
      <c r="M12" s="88"/>
      <c r="N12" s="88"/>
      <c r="O12" s="88"/>
      <c r="P12" s="88"/>
      <c r="Q12" s="88"/>
      <c r="R12" s="88"/>
      <c r="S12" s="88"/>
    </row>
    <row r="13" spans="2:19" x14ac:dyDescent="0.25">
      <c r="B13" s="97" t="s">
        <v>37</v>
      </c>
      <c r="C13" s="74">
        <v>1.0000000000000002</v>
      </c>
      <c r="D13" s="73">
        <v>2.5974410327899568E-3</v>
      </c>
      <c r="E13" s="73">
        <v>0.15246305172125377</v>
      </c>
      <c r="F13" s="73">
        <v>0.14321086927488105</v>
      </c>
      <c r="G13" s="83">
        <v>0.355935421362993</v>
      </c>
      <c r="H13" s="73">
        <v>0.12551959694312637</v>
      </c>
      <c r="I13" s="73">
        <v>0.22027361966495593</v>
      </c>
      <c r="J13" s="73">
        <v>0</v>
      </c>
      <c r="L13" s="87"/>
      <c r="M13" s="88"/>
      <c r="N13" s="88"/>
      <c r="O13" s="88"/>
      <c r="P13" s="88"/>
      <c r="Q13" s="88"/>
      <c r="R13" s="88"/>
      <c r="S13" s="88"/>
    </row>
    <row r="14" spans="2:19" x14ac:dyDescent="0.25">
      <c r="B14" s="97" t="s">
        <v>38</v>
      </c>
      <c r="C14" s="74">
        <v>0.99999999999999978</v>
      </c>
      <c r="D14" s="73">
        <v>0</v>
      </c>
      <c r="E14" s="73">
        <v>0.12182464121388994</v>
      </c>
      <c r="F14" s="73">
        <v>0.23252746054828899</v>
      </c>
      <c r="G14" s="83">
        <v>0.57792233276555349</v>
      </c>
      <c r="H14" s="73">
        <v>5.1486141884560285E-2</v>
      </c>
      <c r="I14" s="73">
        <v>1.6239423587707157E-2</v>
      </c>
      <c r="J14" s="73">
        <v>0</v>
      </c>
      <c r="L14" s="87"/>
      <c r="M14" s="88"/>
      <c r="N14" s="88"/>
      <c r="O14" s="88"/>
      <c r="P14" s="88"/>
      <c r="Q14" s="88"/>
      <c r="R14" s="88"/>
      <c r="S14" s="88"/>
    </row>
    <row r="15" spans="2:19" x14ac:dyDescent="0.25">
      <c r="B15" s="98" t="s">
        <v>39</v>
      </c>
      <c r="C15" s="74">
        <v>0.99999999999999989</v>
      </c>
      <c r="D15" s="73">
        <v>3.6561999298454398E-2</v>
      </c>
      <c r="E15" s="73">
        <v>0.78614160353571172</v>
      </c>
      <c r="F15" s="73">
        <v>0.11980990321527329</v>
      </c>
      <c r="G15" s="83">
        <v>0.29777480299023296</v>
      </c>
      <c r="H15" s="73">
        <v>0.19475840359046831</v>
      </c>
      <c r="I15" s="73">
        <v>-0.43913416107812181</v>
      </c>
      <c r="J15" s="73">
        <v>4.0874484479809965E-3</v>
      </c>
      <c r="L15" s="87"/>
      <c r="M15" s="88"/>
      <c r="N15" s="88"/>
      <c r="O15" s="88"/>
      <c r="P15" s="88"/>
      <c r="Q15" s="88"/>
      <c r="R15" s="88"/>
      <c r="S15" s="88"/>
    </row>
    <row r="16" spans="2:19" x14ac:dyDescent="0.25">
      <c r="B16" s="98" t="s">
        <v>40</v>
      </c>
      <c r="C16" s="74">
        <v>1</v>
      </c>
      <c r="D16" s="73">
        <v>0</v>
      </c>
      <c r="E16" s="73">
        <v>0</v>
      </c>
      <c r="F16" s="73">
        <v>0.55630281945313309</v>
      </c>
      <c r="G16" s="83">
        <v>0.12929529618819305</v>
      </c>
      <c r="H16" s="73">
        <v>0</v>
      </c>
      <c r="I16" s="73">
        <v>0</v>
      </c>
      <c r="J16" s="73">
        <v>0.31440188435867389</v>
      </c>
      <c r="L16" s="87"/>
      <c r="M16" s="88"/>
      <c r="N16" s="88"/>
      <c r="O16" s="88"/>
      <c r="P16" s="88"/>
      <c r="Q16" s="88"/>
      <c r="R16" s="88"/>
      <c r="S16" s="88"/>
    </row>
    <row r="17" spans="2:19" x14ac:dyDescent="0.25">
      <c r="B17" s="97" t="s">
        <v>41</v>
      </c>
      <c r="C17" s="74">
        <v>1</v>
      </c>
      <c r="D17" s="73">
        <v>0</v>
      </c>
      <c r="E17" s="73">
        <v>0.38021648383022572</v>
      </c>
      <c r="F17" s="73">
        <v>0.31940428026270778</v>
      </c>
      <c r="G17" s="83">
        <v>0.30037923590706656</v>
      </c>
      <c r="H17" s="73">
        <v>0</v>
      </c>
      <c r="I17" s="73">
        <v>0</v>
      </c>
      <c r="J17" s="73">
        <v>0</v>
      </c>
      <c r="L17" s="87"/>
      <c r="M17" s="88"/>
      <c r="N17" s="88"/>
      <c r="O17" s="88"/>
      <c r="P17" s="88"/>
      <c r="Q17" s="88"/>
      <c r="R17" s="88"/>
      <c r="S17" s="88"/>
    </row>
    <row r="18" spans="2:19" x14ac:dyDescent="0.25">
      <c r="B18" s="30"/>
      <c r="C18" s="55"/>
      <c r="D18" s="55"/>
      <c r="E18" s="55"/>
      <c r="F18" s="55"/>
      <c r="G18" s="55"/>
      <c r="H18" s="55"/>
      <c r="I18" s="55"/>
      <c r="J18" s="55"/>
      <c r="L18" s="89"/>
      <c r="M18" s="89"/>
      <c r="N18" s="89"/>
      <c r="O18" s="89"/>
      <c r="P18" s="89"/>
      <c r="Q18" s="89"/>
      <c r="R18" s="89"/>
      <c r="S18" s="110"/>
    </row>
    <row r="19" spans="2:19" x14ac:dyDescent="0.25">
      <c r="L19" s="40"/>
      <c r="M19" s="40"/>
      <c r="N19" s="40"/>
      <c r="O19" s="40"/>
      <c r="P19" s="40"/>
      <c r="Q19" s="40"/>
      <c r="R19" s="40"/>
      <c r="S19" s="40"/>
    </row>
    <row r="20" spans="2:19" x14ac:dyDescent="0.25">
      <c r="L20" s="40"/>
      <c r="M20" s="40"/>
      <c r="N20" s="40"/>
      <c r="O20" s="40"/>
      <c r="P20" s="40"/>
      <c r="Q20" s="40"/>
      <c r="R20" s="40"/>
      <c r="S20" s="40"/>
    </row>
    <row r="21" spans="2:19" ht="21" x14ac:dyDescent="0.35">
      <c r="B21" s="68" t="s">
        <v>61</v>
      </c>
    </row>
    <row r="22" spans="2:19" x14ac:dyDescent="0.25">
      <c r="B22" s="54"/>
      <c r="C22" s="3"/>
      <c r="D22" s="3"/>
      <c r="E22" s="3"/>
      <c r="F22" s="3"/>
      <c r="G22" s="4"/>
      <c r="H22" s="5"/>
      <c r="I22" s="6"/>
      <c r="J22" s="54"/>
    </row>
    <row r="23" spans="2:19" x14ac:dyDescent="0.25">
      <c r="B23" s="7"/>
      <c r="C23" s="9" t="s">
        <v>14</v>
      </c>
      <c r="D23" s="8"/>
      <c r="E23" s="8"/>
      <c r="F23" s="8"/>
      <c r="G23" s="10"/>
      <c r="H23" s="11"/>
      <c r="I23" s="12"/>
      <c r="J23" s="7"/>
    </row>
    <row r="24" spans="2:19" x14ac:dyDescent="0.25">
      <c r="B24" s="7"/>
      <c r="C24" s="9" t="s">
        <v>15</v>
      </c>
      <c r="D24" s="14" t="s">
        <v>1</v>
      </c>
      <c r="E24" s="14" t="s">
        <v>2</v>
      </c>
      <c r="F24" s="8"/>
      <c r="G24" s="15"/>
      <c r="H24" s="14" t="s">
        <v>3</v>
      </c>
      <c r="I24" s="16" t="s">
        <v>4</v>
      </c>
      <c r="J24" s="15" t="s">
        <v>44</v>
      </c>
    </row>
    <row r="25" spans="2:19" x14ac:dyDescent="0.25">
      <c r="B25" s="15" t="s">
        <v>5</v>
      </c>
      <c r="C25" s="9" t="s">
        <v>16</v>
      </c>
      <c r="D25" s="14" t="s">
        <v>7</v>
      </c>
      <c r="E25" s="14" t="s">
        <v>8</v>
      </c>
      <c r="F25" s="17" t="s">
        <v>9</v>
      </c>
      <c r="G25" s="15" t="s">
        <v>10</v>
      </c>
      <c r="H25" s="14" t="s">
        <v>11</v>
      </c>
      <c r="I25" s="16" t="s">
        <v>12</v>
      </c>
      <c r="J25" s="15" t="s">
        <v>11</v>
      </c>
    </row>
    <row r="26" spans="2:19" x14ac:dyDescent="0.25">
      <c r="B26" s="23"/>
      <c r="C26" s="19" t="s">
        <v>17</v>
      </c>
      <c r="D26" s="20" t="s">
        <v>13</v>
      </c>
      <c r="E26" s="20" t="s">
        <v>13</v>
      </c>
      <c r="F26" s="20" t="s">
        <v>13</v>
      </c>
      <c r="G26" s="21" t="s">
        <v>13</v>
      </c>
      <c r="H26" s="20" t="s">
        <v>13</v>
      </c>
      <c r="I26" s="22" t="s">
        <v>13</v>
      </c>
      <c r="J26" s="21" t="s">
        <v>13</v>
      </c>
    </row>
    <row r="27" spans="2:19" x14ac:dyDescent="0.25">
      <c r="B27" s="96" t="s">
        <v>34</v>
      </c>
      <c r="C27" s="24"/>
      <c r="D27" s="25"/>
      <c r="E27" s="25"/>
      <c r="F27" s="25"/>
      <c r="G27" s="24"/>
      <c r="H27" s="25"/>
      <c r="I27" s="25"/>
      <c r="J27" s="26"/>
    </row>
    <row r="28" spans="2:19" x14ac:dyDescent="0.25">
      <c r="B28" s="97" t="s">
        <v>35</v>
      </c>
      <c r="C28" s="29">
        <v>2325000</v>
      </c>
      <c r="D28" s="25">
        <f>$C28*D11</f>
        <v>0</v>
      </c>
      <c r="E28" s="25">
        <f t="shared" ref="E28:J28" si="0">$C28*E11</f>
        <v>0</v>
      </c>
      <c r="F28" s="25">
        <f t="shared" si="0"/>
        <v>0</v>
      </c>
      <c r="G28" s="25">
        <f t="shared" si="0"/>
        <v>0</v>
      </c>
      <c r="H28" s="25">
        <f t="shared" si="0"/>
        <v>0</v>
      </c>
      <c r="I28" s="25">
        <f t="shared" si="0"/>
        <v>2325000</v>
      </c>
      <c r="J28" s="25">
        <f t="shared" si="0"/>
        <v>0</v>
      </c>
    </row>
    <row r="29" spans="2:19" x14ac:dyDescent="0.25">
      <c r="B29" s="97" t="s">
        <v>36</v>
      </c>
      <c r="C29" s="29">
        <v>260654224.39491662</v>
      </c>
      <c r="D29" s="25">
        <f t="shared" ref="D29:J29" si="1">$C29*D12</f>
        <v>677033.97781339742</v>
      </c>
      <c r="E29" s="25">
        <f t="shared" si="1"/>
        <v>39740138.495285459</v>
      </c>
      <c r="F29" s="25">
        <f t="shared" si="1"/>
        <v>37328518.055765919</v>
      </c>
      <c r="G29" s="25">
        <f t="shared" si="1"/>
        <v>92776071.190048784</v>
      </c>
      <c r="H29" s="25">
        <f t="shared" si="1"/>
        <v>32717213.18757315</v>
      </c>
      <c r="I29" s="25">
        <f t="shared" si="1"/>
        <v>57415249.488429941</v>
      </c>
      <c r="J29" s="25">
        <f t="shared" si="1"/>
        <v>0</v>
      </c>
    </row>
    <row r="30" spans="2:19" x14ac:dyDescent="0.25">
      <c r="B30" s="97" t="s">
        <v>37</v>
      </c>
      <c r="C30" s="29">
        <v>38090400.986943305</v>
      </c>
      <c r="D30" s="25">
        <f t="shared" ref="D30:J30" si="2">$C30*D13</f>
        <v>98937.570478909605</v>
      </c>
      <c r="E30" s="25">
        <f t="shared" si="2"/>
        <v>5807378.7757556327</v>
      </c>
      <c r="F30" s="25">
        <f t="shared" si="2"/>
        <v>5454959.4363689376</v>
      </c>
      <c r="G30" s="25">
        <f t="shared" si="2"/>
        <v>13557722.925173029</v>
      </c>
      <c r="H30" s="25">
        <f t="shared" si="2"/>
        <v>4781091.7792831864</v>
      </c>
      <c r="I30" s="25">
        <f t="shared" si="2"/>
        <v>8390310.4998836108</v>
      </c>
      <c r="J30" s="25">
        <f t="shared" si="2"/>
        <v>0</v>
      </c>
    </row>
    <row r="31" spans="2:19" x14ac:dyDescent="0.25">
      <c r="B31" s="97" t="s">
        <v>38</v>
      </c>
      <c r="C31" s="29">
        <v>248832000</v>
      </c>
      <c r="D31" s="25">
        <f t="shared" ref="D31:J31" si="3">$C31*D14</f>
        <v>0</v>
      </c>
      <c r="E31" s="25">
        <f t="shared" si="3"/>
        <v>30313869.122534662</v>
      </c>
      <c r="F31" s="25">
        <f t="shared" si="3"/>
        <v>57860273.063151844</v>
      </c>
      <c r="G31" s="25">
        <f t="shared" si="3"/>
        <v>143805569.90671819</v>
      </c>
      <c r="H31" s="25">
        <f t="shared" si="3"/>
        <v>12811399.657418905</v>
      </c>
      <c r="I31" s="25">
        <f t="shared" si="3"/>
        <v>4040888.2501763473</v>
      </c>
      <c r="J31" s="25">
        <f t="shared" si="3"/>
        <v>0</v>
      </c>
    </row>
    <row r="32" spans="2:19" x14ac:dyDescent="0.25">
      <c r="B32" s="98" t="s">
        <v>39</v>
      </c>
      <c r="C32" s="29">
        <v>354450000</v>
      </c>
      <c r="D32" s="25">
        <f t="shared" ref="D32:J32" si="4">$C32*D15</f>
        <v>12959400.651337162</v>
      </c>
      <c r="E32" s="25">
        <f t="shared" si="4"/>
        <v>278647891.37323302</v>
      </c>
      <c r="F32" s="25">
        <f t="shared" si="4"/>
        <v>42466620.194653623</v>
      </c>
      <c r="G32" s="25">
        <f t="shared" si="4"/>
        <v>105546278.91988806</v>
      </c>
      <c r="H32" s="25">
        <f t="shared" si="4"/>
        <v>69032116.15264149</v>
      </c>
      <c r="I32" s="25">
        <f t="shared" si="4"/>
        <v>-155651103.39414027</v>
      </c>
      <c r="J32" s="25">
        <f t="shared" si="4"/>
        <v>1448796.1023868641</v>
      </c>
    </row>
    <row r="33" spans="2:14" x14ac:dyDescent="0.25">
      <c r="B33" s="98" t="s">
        <v>40</v>
      </c>
      <c r="C33" s="29">
        <v>161764000</v>
      </c>
      <c r="D33" s="25">
        <f t="shared" ref="D33:J33" si="5">$C33*D16</f>
        <v>0</v>
      </c>
      <c r="E33" s="25">
        <f t="shared" si="5"/>
        <v>0</v>
      </c>
      <c r="F33" s="25">
        <f t="shared" si="5"/>
        <v>89989769.286016628</v>
      </c>
      <c r="G33" s="25">
        <f t="shared" si="5"/>
        <v>20915324.292586859</v>
      </c>
      <c r="H33" s="25">
        <f t="shared" si="5"/>
        <v>0</v>
      </c>
      <c r="I33" s="25">
        <f t="shared" si="5"/>
        <v>0</v>
      </c>
      <c r="J33" s="25">
        <f t="shared" si="5"/>
        <v>50858906.421396524</v>
      </c>
    </row>
    <row r="34" spans="2:14" x14ac:dyDescent="0.25">
      <c r="B34" s="97" t="s">
        <v>41</v>
      </c>
      <c r="C34" s="29">
        <v>31805374.618140046</v>
      </c>
      <c r="D34" s="25">
        <f t="shared" ref="D34:J34" si="6">$C34*D17</f>
        <v>0</v>
      </c>
      <c r="E34" s="25">
        <f t="shared" si="6"/>
        <v>12092927.704212315</v>
      </c>
      <c r="F34" s="25">
        <f t="shared" si="6"/>
        <v>10158772.788392816</v>
      </c>
      <c r="G34" s="25">
        <f t="shared" si="6"/>
        <v>9553674.1255349163</v>
      </c>
      <c r="H34" s="25">
        <f t="shared" si="6"/>
        <v>0</v>
      </c>
      <c r="I34" s="25">
        <f t="shared" si="6"/>
        <v>0</v>
      </c>
      <c r="J34" s="25">
        <f t="shared" si="6"/>
        <v>0</v>
      </c>
    </row>
    <row r="35" spans="2:14" x14ac:dyDescent="0.25">
      <c r="B35" s="30" t="s">
        <v>42</v>
      </c>
      <c r="C35" s="32">
        <f t="shared" ref="C35:J35" si="7">SUM(C28:C34)</f>
        <v>1097921000</v>
      </c>
      <c r="D35" s="32">
        <f t="shared" si="7"/>
        <v>13735372.199629469</v>
      </c>
      <c r="E35" s="32">
        <f t="shared" si="7"/>
        <v>366602205.47102106</v>
      </c>
      <c r="F35" s="32">
        <f t="shared" si="7"/>
        <v>243258912.82434979</v>
      </c>
      <c r="G35" s="32">
        <f t="shared" si="7"/>
        <v>386154641.35994983</v>
      </c>
      <c r="H35" s="32">
        <f t="shared" si="7"/>
        <v>119341820.77691674</v>
      </c>
      <c r="I35" s="33">
        <f t="shared" si="7"/>
        <v>-83479655.155650377</v>
      </c>
      <c r="J35" s="33">
        <f t="shared" si="7"/>
        <v>52307702.523783386</v>
      </c>
    </row>
    <row r="38" spans="2:14" ht="21" x14ac:dyDescent="0.35">
      <c r="B38" s="140" t="s">
        <v>62</v>
      </c>
      <c r="I38" s="111"/>
      <c r="J38" s="40"/>
      <c r="K38" s="40"/>
      <c r="L38" s="40"/>
      <c r="M38" s="40"/>
    </row>
    <row r="39" spans="2:14" ht="21" x14ac:dyDescent="0.35">
      <c r="B39" s="140"/>
      <c r="I39" s="111"/>
      <c r="J39" s="40"/>
      <c r="K39" s="40"/>
      <c r="L39" s="40"/>
      <c r="M39" s="40"/>
    </row>
    <row r="40" spans="2:14" x14ac:dyDescent="0.25">
      <c r="B40" s="46"/>
      <c r="C40" s="46"/>
      <c r="D40" s="42" t="s">
        <v>21</v>
      </c>
      <c r="E40" s="41" t="s">
        <v>9</v>
      </c>
      <c r="F40" s="41" t="s">
        <v>10</v>
      </c>
      <c r="G40" s="43" t="s">
        <v>3</v>
      </c>
      <c r="H40" s="128" t="s">
        <v>51</v>
      </c>
      <c r="I40" s="129"/>
      <c r="J40" s="129"/>
      <c r="K40" s="129"/>
      <c r="L40" s="130"/>
      <c r="M40" s="34"/>
    </row>
    <row r="41" spans="2:14" x14ac:dyDescent="0.25">
      <c r="B41" s="47"/>
      <c r="C41" s="47"/>
      <c r="D41" s="94"/>
      <c r="E41" s="95"/>
      <c r="F41" s="95"/>
      <c r="G41" s="16" t="s">
        <v>11</v>
      </c>
      <c r="H41" s="124" t="s">
        <v>52</v>
      </c>
      <c r="I41" s="131"/>
      <c r="J41" s="131"/>
      <c r="K41" s="131"/>
      <c r="L41" s="125"/>
      <c r="M41" s="34"/>
    </row>
    <row r="42" spans="2:14" x14ac:dyDescent="0.25">
      <c r="B42" s="47"/>
      <c r="C42" s="94" t="s">
        <v>0</v>
      </c>
      <c r="D42" s="94"/>
      <c r="E42" s="95"/>
      <c r="F42" s="95"/>
      <c r="G42" s="16"/>
      <c r="H42" s="124"/>
      <c r="I42" s="131"/>
      <c r="J42" s="131"/>
      <c r="K42" s="131"/>
      <c r="L42" s="125"/>
      <c r="M42" s="34"/>
    </row>
    <row r="43" spans="2:14" x14ac:dyDescent="0.25">
      <c r="B43" s="94" t="s">
        <v>5</v>
      </c>
      <c r="C43" s="94" t="s">
        <v>6</v>
      </c>
      <c r="D43" s="94"/>
      <c r="E43" s="95"/>
      <c r="F43" s="95"/>
      <c r="G43" s="16"/>
      <c r="H43" s="124"/>
      <c r="I43" s="131"/>
      <c r="J43" s="131"/>
      <c r="K43" s="131"/>
      <c r="L43" s="125"/>
      <c r="M43" s="34"/>
    </row>
    <row r="44" spans="2:14" x14ac:dyDescent="0.25">
      <c r="B44" s="48"/>
      <c r="C44" s="49" t="s">
        <v>13</v>
      </c>
      <c r="D44" s="44"/>
      <c r="E44" s="18"/>
      <c r="F44" s="18"/>
      <c r="G44" s="31"/>
      <c r="H44" s="132"/>
      <c r="I44" s="133"/>
      <c r="J44" s="133"/>
      <c r="K44" s="133"/>
      <c r="L44" s="134"/>
      <c r="M44" s="35"/>
    </row>
    <row r="45" spans="2:14" x14ac:dyDescent="0.25">
      <c r="B45" s="75" t="s">
        <v>18</v>
      </c>
      <c r="C45" s="69">
        <f>SUM(D45:G45)</f>
        <v>1</v>
      </c>
      <c r="D45" s="69">
        <v>1</v>
      </c>
      <c r="E45" s="69">
        <v>0</v>
      </c>
      <c r="F45" s="69">
        <v>0</v>
      </c>
      <c r="G45" s="69">
        <v>0</v>
      </c>
      <c r="H45" s="137" t="s">
        <v>53</v>
      </c>
      <c r="I45" s="112"/>
      <c r="J45" s="113"/>
      <c r="K45" s="113"/>
      <c r="L45" s="114"/>
      <c r="M45" s="90"/>
      <c r="N45" s="91"/>
    </row>
    <row r="46" spans="2:14" x14ac:dyDescent="0.25">
      <c r="B46" s="76" t="s">
        <v>19</v>
      </c>
      <c r="C46" s="70">
        <f t="shared" ref="C46:C51" si="8">SUM(D46:G46)</f>
        <v>1</v>
      </c>
      <c r="D46" s="70">
        <v>1</v>
      </c>
      <c r="E46" s="70">
        <v>0</v>
      </c>
      <c r="F46" s="70">
        <v>0</v>
      </c>
      <c r="G46" s="70">
        <v>0</v>
      </c>
      <c r="H46" s="138" t="s">
        <v>54</v>
      </c>
      <c r="I46" s="45"/>
      <c r="J46" s="90"/>
      <c r="K46" s="90"/>
      <c r="L46" s="115"/>
      <c r="M46" s="90"/>
      <c r="N46" s="92"/>
    </row>
    <row r="47" spans="2:14" x14ac:dyDescent="0.25">
      <c r="B47" s="76" t="s">
        <v>47</v>
      </c>
      <c r="C47" s="70">
        <f t="shared" si="8"/>
        <v>1</v>
      </c>
      <c r="D47" s="70">
        <v>0</v>
      </c>
      <c r="E47" s="70">
        <v>0.99644834212778532</v>
      </c>
      <c r="F47" s="70">
        <v>0</v>
      </c>
      <c r="G47" s="70">
        <v>3.551657872214726E-3</v>
      </c>
      <c r="H47" s="138" t="s">
        <v>55</v>
      </c>
      <c r="I47" s="45"/>
      <c r="J47" s="90"/>
      <c r="K47" s="90"/>
      <c r="L47" s="115"/>
      <c r="M47" s="90"/>
      <c r="N47" s="92"/>
    </row>
    <row r="48" spans="2:14" x14ac:dyDescent="0.25">
      <c r="B48" s="76" t="s">
        <v>10</v>
      </c>
      <c r="C48" s="70">
        <f t="shared" si="8"/>
        <v>1</v>
      </c>
      <c r="D48" s="70">
        <v>0</v>
      </c>
      <c r="E48" s="70">
        <v>0</v>
      </c>
      <c r="F48" s="70">
        <v>0.91488392964735521</v>
      </c>
      <c r="G48" s="70">
        <v>8.5116070352644804E-2</v>
      </c>
      <c r="H48" s="138" t="s">
        <v>56</v>
      </c>
      <c r="I48" s="45"/>
      <c r="J48" s="90"/>
      <c r="K48" s="90"/>
      <c r="L48" s="115"/>
      <c r="M48" s="90"/>
      <c r="N48" s="92"/>
    </row>
    <row r="49" spans="2:35" x14ac:dyDescent="0.25">
      <c r="B49" s="76" t="s">
        <v>20</v>
      </c>
      <c r="C49" s="70">
        <f t="shared" si="8"/>
        <v>1</v>
      </c>
      <c r="D49" s="70">
        <v>0.29594272076372313</v>
      </c>
      <c r="E49" s="70">
        <v>0</v>
      </c>
      <c r="F49" s="70">
        <v>0</v>
      </c>
      <c r="G49" s="70">
        <v>0.70405727923627681</v>
      </c>
      <c r="H49" s="139" t="s">
        <v>57</v>
      </c>
      <c r="I49" s="116"/>
      <c r="J49" s="90"/>
      <c r="K49" s="90"/>
      <c r="L49" s="115"/>
      <c r="M49" s="90"/>
      <c r="N49" s="92"/>
      <c r="O49" s="93"/>
    </row>
    <row r="50" spans="2:35" x14ac:dyDescent="0.25">
      <c r="B50" s="76" t="s">
        <v>46</v>
      </c>
      <c r="C50" s="70">
        <f t="shared" si="8"/>
        <v>0.99999999999999989</v>
      </c>
      <c r="D50" s="70">
        <v>0.53812663896943813</v>
      </c>
      <c r="E50" s="70">
        <v>9.6482645601562972E-2</v>
      </c>
      <c r="F50" s="70">
        <v>0.25411157063764633</v>
      </c>
      <c r="G50" s="70">
        <v>0.11127914479135245</v>
      </c>
      <c r="H50" s="138" t="s">
        <v>58</v>
      </c>
      <c r="I50" s="45"/>
      <c r="J50" s="90"/>
      <c r="K50" s="90"/>
      <c r="L50" s="115"/>
      <c r="M50" s="90"/>
      <c r="N50" s="92"/>
      <c r="O50" s="93"/>
    </row>
    <row r="51" spans="2:35" x14ac:dyDescent="0.25">
      <c r="B51" s="77" t="s">
        <v>48</v>
      </c>
      <c r="C51" s="71">
        <f t="shared" si="8"/>
        <v>1</v>
      </c>
      <c r="D51" s="71">
        <v>1</v>
      </c>
      <c r="E51" s="71">
        <v>0</v>
      </c>
      <c r="F51" s="71">
        <v>0</v>
      </c>
      <c r="G51" s="71">
        <v>0</v>
      </c>
      <c r="H51" s="136" t="s">
        <v>59</v>
      </c>
      <c r="I51" s="117"/>
      <c r="J51" s="117"/>
      <c r="K51" s="117"/>
      <c r="L51" s="118"/>
      <c r="M51" s="90"/>
      <c r="N51" s="92"/>
    </row>
    <row r="52" spans="2:35" x14ac:dyDescent="0.25">
      <c r="B52" s="36"/>
      <c r="C52" s="39"/>
      <c r="D52" s="72"/>
      <c r="E52" s="39"/>
      <c r="F52" s="39"/>
      <c r="G52" s="39"/>
      <c r="I52" s="40"/>
      <c r="J52" s="40"/>
      <c r="K52" s="40"/>
      <c r="L52" s="40"/>
      <c r="M52" s="40"/>
    </row>
    <row r="53" spans="2:35" x14ac:dyDescent="0.25">
      <c r="B53" s="36"/>
      <c r="C53" s="39"/>
      <c r="D53" s="39"/>
      <c r="E53" s="39"/>
      <c r="F53" s="39"/>
      <c r="G53" s="39"/>
    </row>
    <row r="54" spans="2:35" ht="21" x14ac:dyDescent="0.35">
      <c r="B54" s="140" t="s">
        <v>63</v>
      </c>
      <c r="C54" s="38"/>
      <c r="D54" s="53"/>
      <c r="E54" s="34"/>
      <c r="F54" s="40"/>
      <c r="G54" s="40"/>
      <c r="H54" s="40"/>
      <c r="I54" s="34"/>
      <c r="J54" s="40"/>
      <c r="K54" s="40"/>
      <c r="L54" s="40"/>
      <c r="M54" s="34"/>
      <c r="N54" s="40"/>
      <c r="O54" s="40"/>
      <c r="P54" s="40"/>
      <c r="Q54" s="34"/>
      <c r="R54" s="40"/>
      <c r="S54" s="40"/>
      <c r="T54" s="40"/>
      <c r="U54" s="34"/>
      <c r="V54" s="40"/>
      <c r="W54" s="40"/>
      <c r="X54" s="40"/>
      <c r="Y54" s="34"/>
      <c r="Z54" s="40"/>
      <c r="AA54" s="40"/>
      <c r="AB54" s="40"/>
      <c r="AC54" s="34"/>
      <c r="AD54" s="40"/>
      <c r="AE54" s="40"/>
      <c r="AF54" s="40"/>
    </row>
    <row r="55" spans="2:35" ht="16.5" thickBot="1" x14ac:dyDescent="0.3">
      <c r="C55" s="38"/>
      <c r="D55" s="53"/>
      <c r="E55" s="34"/>
      <c r="F55" s="40"/>
      <c r="G55" s="40"/>
      <c r="H55" s="40"/>
      <c r="I55" s="34"/>
      <c r="J55" s="40"/>
      <c r="K55" s="40"/>
      <c r="L55" s="40"/>
      <c r="M55" s="34"/>
      <c r="N55" s="40"/>
      <c r="O55" s="40"/>
      <c r="P55" s="40"/>
      <c r="Q55" s="34"/>
      <c r="R55" s="40"/>
      <c r="S55" s="40"/>
      <c r="T55" s="40"/>
      <c r="U55" s="34"/>
      <c r="V55" s="40"/>
      <c r="W55" s="40"/>
      <c r="X55" s="40"/>
      <c r="Y55" s="34"/>
      <c r="Z55" s="40"/>
      <c r="AA55" s="40"/>
      <c r="AB55" s="40"/>
      <c r="AC55" s="34"/>
      <c r="AD55" s="40"/>
      <c r="AE55" s="40"/>
      <c r="AF55" s="40"/>
    </row>
    <row r="56" spans="2:35" s="57" customFormat="1" ht="18.75" x14ac:dyDescent="0.3">
      <c r="C56" s="119" t="s">
        <v>33</v>
      </c>
      <c r="D56" s="126" t="s">
        <v>32</v>
      </c>
      <c r="E56" s="127"/>
      <c r="F56" s="127"/>
      <c r="G56" s="135"/>
      <c r="H56" s="121" t="s">
        <v>26</v>
      </c>
      <c r="I56" s="122"/>
      <c r="J56" s="122"/>
      <c r="K56" s="123"/>
      <c r="L56" s="121" t="s">
        <v>27</v>
      </c>
      <c r="M56" s="122"/>
      <c r="N56" s="122"/>
      <c r="O56" s="123"/>
      <c r="P56" s="121" t="s">
        <v>28</v>
      </c>
      <c r="Q56" s="122"/>
      <c r="R56" s="122"/>
      <c r="S56" s="123"/>
      <c r="T56" s="121" t="s">
        <v>29</v>
      </c>
      <c r="U56" s="122"/>
      <c r="V56" s="122"/>
      <c r="W56" s="123"/>
      <c r="X56" s="121" t="s">
        <v>30</v>
      </c>
      <c r="Y56" s="122"/>
      <c r="Z56" s="122"/>
      <c r="AA56" s="123"/>
      <c r="AB56" s="121" t="s">
        <v>31</v>
      </c>
      <c r="AC56" s="122"/>
      <c r="AD56" s="122"/>
      <c r="AE56" s="123"/>
      <c r="AF56" s="121" t="s">
        <v>49</v>
      </c>
      <c r="AG56" s="122"/>
      <c r="AH56" s="122"/>
      <c r="AI56" s="123"/>
    </row>
    <row r="57" spans="2:35" s="50" customFormat="1" x14ac:dyDescent="0.25">
      <c r="B57" s="78" t="s">
        <v>34</v>
      </c>
      <c r="C57" s="103" t="s">
        <v>0</v>
      </c>
      <c r="D57" s="60" t="s">
        <v>22</v>
      </c>
      <c r="E57" s="56" t="s">
        <v>23</v>
      </c>
      <c r="F57" s="56" t="s">
        <v>24</v>
      </c>
      <c r="G57" s="61" t="s">
        <v>25</v>
      </c>
      <c r="H57" s="60" t="s">
        <v>22</v>
      </c>
      <c r="I57" s="56" t="s">
        <v>23</v>
      </c>
      <c r="J57" s="56" t="s">
        <v>24</v>
      </c>
      <c r="K57" s="61" t="s">
        <v>25</v>
      </c>
      <c r="L57" s="60" t="s">
        <v>22</v>
      </c>
      <c r="M57" s="56" t="s">
        <v>23</v>
      </c>
      <c r="N57" s="56" t="s">
        <v>24</v>
      </c>
      <c r="O57" s="61" t="s">
        <v>25</v>
      </c>
      <c r="P57" s="60" t="s">
        <v>22</v>
      </c>
      <c r="Q57" s="56" t="s">
        <v>23</v>
      </c>
      <c r="R57" s="56" t="s">
        <v>24</v>
      </c>
      <c r="S57" s="61" t="s">
        <v>25</v>
      </c>
      <c r="T57" s="60" t="s">
        <v>22</v>
      </c>
      <c r="U57" s="56" t="s">
        <v>23</v>
      </c>
      <c r="V57" s="56" t="s">
        <v>24</v>
      </c>
      <c r="W57" s="61" t="s">
        <v>25</v>
      </c>
      <c r="X57" s="60" t="s">
        <v>22</v>
      </c>
      <c r="Y57" s="56" t="s">
        <v>23</v>
      </c>
      <c r="Z57" s="56" t="s">
        <v>24</v>
      </c>
      <c r="AA57" s="61" t="s">
        <v>25</v>
      </c>
      <c r="AB57" s="60" t="s">
        <v>22</v>
      </c>
      <c r="AC57" s="56" t="s">
        <v>23</v>
      </c>
      <c r="AD57" s="56" t="s">
        <v>24</v>
      </c>
      <c r="AE57" s="61" t="s">
        <v>25</v>
      </c>
      <c r="AF57" s="60" t="s">
        <v>22</v>
      </c>
      <c r="AG57" s="56" t="s">
        <v>23</v>
      </c>
      <c r="AH57" s="56" t="s">
        <v>24</v>
      </c>
      <c r="AI57" s="61" t="s">
        <v>25</v>
      </c>
    </row>
    <row r="58" spans="2:35" x14ac:dyDescent="0.25">
      <c r="B58" s="79" t="s">
        <v>35</v>
      </c>
      <c r="C58" s="120">
        <f t="shared" ref="C58:C64" si="9">SUM(D58:G58)</f>
        <v>2.3249999999999997</v>
      </c>
      <c r="D58" s="62">
        <f>H58+L58+P58+T58+X58+AB58+AF58</f>
        <v>1.2511444356039436</v>
      </c>
      <c r="E58" s="59">
        <f t="shared" ref="E58:G64" si="10">I58+M58+Q58+U58+Y58+AC58+AG58</f>
        <v>0.22432215102363393</v>
      </c>
      <c r="F58" s="59">
        <f t="shared" si="10"/>
        <v>0.59080940173252772</v>
      </c>
      <c r="G58" s="63">
        <f t="shared" si="10"/>
        <v>0.25872401163989445</v>
      </c>
      <c r="H58" s="104">
        <f>$D28*D$45/1000000</f>
        <v>0</v>
      </c>
      <c r="I58" s="105">
        <f>$D28*E$45/1000000</f>
        <v>0</v>
      </c>
      <c r="J58" s="105">
        <f>$D28*F$45/1000000</f>
        <v>0</v>
      </c>
      <c r="K58" s="106">
        <f>$D28*G$45/1000000</f>
        <v>0</v>
      </c>
      <c r="L58" s="104">
        <f>$E28*D$46/1000000</f>
        <v>0</v>
      </c>
      <c r="M58" s="105">
        <f>$E28*E$46/1000000</f>
        <v>0</v>
      </c>
      <c r="N58" s="105">
        <f>$E28*F$46/1000000</f>
        <v>0</v>
      </c>
      <c r="O58" s="106">
        <f>$E28*G$46/1000000</f>
        <v>0</v>
      </c>
      <c r="P58" s="104">
        <f>$F28*D$47/1000000</f>
        <v>0</v>
      </c>
      <c r="Q58" s="105">
        <f>$F28*E$47/1000000</f>
        <v>0</v>
      </c>
      <c r="R58" s="105">
        <f>$F28*F$47/1000000</f>
        <v>0</v>
      </c>
      <c r="S58" s="106">
        <f>$F28*G$47/1000000</f>
        <v>0</v>
      </c>
      <c r="T58" s="104">
        <f>$G28*D$48/1000000</f>
        <v>0</v>
      </c>
      <c r="U58" s="105">
        <f>$G28*E$48/1000000</f>
        <v>0</v>
      </c>
      <c r="V58" s="105">
        <f>$G28*F$48/1000000</f>
        <v>0</v>
      </c>
      <c r="W58" s="106">
        <f>$G28*G$48/1000000</f>
        <v>0</v>
      </c>
      <c r="X58" s="104">
        <f>$H28*D$49/1000000</f>
        <v>0</v>
      </c>
      <c r="Y58" s="105">
        <f>$H28*E$49/1000000</f>
        <v>0</v>
      </c>
      <c r="Z58" s="105">
        <f>$H28*F$49/1000000</f>
        <v>0</v>
      </c>
      <c r="AA58" s="106">
        <f>$H28*G$49/1000000</f>
        <v>0</v>
      </c>
      <c r="AB58" s="104">
        <f>$I28*D$50/1000000</f>
        <v>1.2511444356039436</v>
      </c>
      <c r="AC58" s="105">
        <f>$I28*E$50/1000000</f>
        <v>0.22432215102363393</v>
      </c>
      <c r="AD58" s="105">
        <f>$I28*F$50/1000000</f>
        <v>0.59080940173252772</v>
      </c>
      <c r="AE58" s="106">
        <f>$I28*G$50/1000000</f>
        <v>0.25872401163989445</v>
      </c>
      <c r="AF58" s="104">
        <f>$J28*D$51/1000000</f>
        <v>0</v>
      </c>
      <c r="AG58" s="105">
        <f>$J28*E$51/1000000</f>
        <v>0</v>
      </c>
      <c r="AH58" s="105">
        <f>$J28*F$51/1000000</f>
        <v>0</v>
      </c>
      <c r="AI58" s="106">
        <f>$J28*G$51/1000000</f>
        <v>0</v>
      </c>
    </row>
    <row r="59" spans="2:35" x14ac:dyDescent="0.25">
      <c r="B59" s="79" t="s">
        <v>36</v>
      </c>
      <c r="C59" s="120">
        <f t="shared" si="9"/>
        <v>260.65422439491664</v>
      </c>
      <c r="D59" s="62">
        <f t="shared" ref="D59:D64" si="11">H59+L59+P59+T59+X59+AB59+AF59</f>
        <v>80.996268792436567</v>
      </c>
      <c r="E59" s="59">
        <f t="shared" si="10"/>
        <v>42.735515099272554</v>
      </c>
      <c r="F59" s="59">
        <f t="shared" si="10"/>
        <v>99.469215813651857</v>
      </c>
      <c r="G59" s="63">
        <f t="shared" si="10"/>
        <v>37.453224689555654</v>
      </c>
      <c r="H59" s="62">
        <f>$D29*D$45/1000000</f>
        <v>0.67703397781339747</v>
      </c>
      <c r="I59" s="59">
        <f>$D29*E$45/1000000</f>
        <v>0</v>
      </c>
      <c r="J59" s="59">
        <f>$D29*F$45/1000000</f>
        <v>0</v>
      </c>
      <c r="K59" s="63">
        <f>$D29*G$45/1000000</f>
        <v>0</v>
      </c>
      <c r="L59" s="62">
        <f>$E29*D$46/1000000</f>
        <v>39.740138495285457</v>
      </c>
      <c r="M59" s="59">
        <f>$E29*E$46/1000000</f>
        <v>0</v>
      </c>
      <c r="N59" s="59">
        <f>$E29*F$46/1000000</f>
        <v>0</v>
      </c>
      <c r="O59" s="63">
        <f>$E29*G$46/1000000</f>
        <v>0</v>
      </c>
      <c r="P59" s="62">
        <f>$F29*D$47/1000000</f>
        <v>0</v>
      </c>
      <c r="Q59" s="59">
        <f>$F29*E$47/1000000</f>
        <v>37.195939930755046</v>
      </c>
      <c r="R59" s="59">
        <f>$F29*F$47/1000000</f>
        <v>0</v>
      </c>
      <c r="S59" s="63">
        <f>$F29*G$47/1000000</f>
        <v>0.13257812501087057</v>
      </c>
      <c r="T59" s="62">
        <f>$G29*D$48/1000000</f>
        <v>0</v>
      </c>
      <c r="U59" s="59">
        <f>$G29*E$48/1000000</f>
        <v>0</v>
      </c>
      <c r="V59" s="59">
        <f>$G29*F$48/1000000</f>
        <v>84.879336587594608</v>
      </c>
      <c r="W59" s="63">
        <f>$G29*G$48/1000000</f>
        <v>7.8967346024541749</v>
      </c>
      <c r="X59" s="62">
        <f>$H29*D$49/1000000</f>
        <v>9.6824210865371594</v>
      </c>
      <c r="Y59" s="59">
        <f>$H29*E$49/1000000</f>
        <v>0</v>
      </c>
      <c r="Z59" s="59">
        <f>$H29*F$49/1000000</f>
        <v>0</v>
      </c>
      <c r="AA59" s="63">
        <f>$H29*G$49/1000000</f>
        <v>23.034792101035986</v>
      </c>
      <c r="AB59" s="62">
        <f>$I29*D$50/1000000</f>
        <v>30.896675232800558</v>
      </c>
      <c r="AC59" s="59">
        <f>$I29*E$50/1000000</f>
        <v>5.5395751685175059</v>
      </c>
      <c r="AD59" s="59">
        <f>$I29*F$50/1000000</f>
        <v>14.589879226057253</v>
      </c>
      <c r="AE59" s="63">
        <f>$I29*G$50/1000000</f>
        <v>6.3891198610546205</v>
      </c>
      <c r="AF59" s="62">
        <f>$J29*D$51/1000000</f>
        <v>0</v>
      </c>
      <c r="AG59" s="59">
        <f>$J29*E$51/1000000</f>
        <v>0</v>
      </c>
      <c r="AH59" s="59">
        <f>$J29*F$51/1000000</f>
        <v>0</v>
      </c>
      <c r="AI59" s="63">
        <f>$J29*G$51/1000000</f>
        <v>0</v>
      </c>
    </row>
    <row r="60" spans="2:35" x14ac:dyDescent="0.25">
      <c r="B60" s="80" t="s">
        <v>37</v>
      </c>
      <c r="C60" s="120">
        <f t="shared" si="9"/>
        <v>38.090400986943308</v>
      </c>
      <c r="D60" s="62">
        <f t="shared" si="11"/>
        <v>11.836295244829032</v>
      </c>
      <c r="E60" s="59">
        <f t="shared" si="10"/>
        <v>6.2451046411914888</v>
      </c>
      <c r="F60" s="59">
        <f t="shared" si="10"/>
        <v>14.535817806115297</v>
      </c>
      <c r="G60" s="63">
        <f t="shared" si="10"/>
        <v>5.4731832948074883</v>
      </c>
      <c r="H60" s="62">
        <f>$D30*D$45/1000000</f>
        <v>9.8937570478909609E-2</v>
      </c>
      <c r="I60" s="59">
        <f>$D30*E$45/1000000</f>
        <v>0</v>
      </c>
      <c r="J60" s="59">
        <f>$D30*F$45/1000000</f>
        <v>0</v>
      </c>
      <c r="K60" s="63">
        <f>$D30*G$45/1000000</f>
        <v>0</v>
      </c>
      <c r="L60" s="62">
        <f>$E30*D$46/1000000</f>
        <v>5.807378775755633</v>
      </c>
      <c r="M60" s="59">
        <f>$E30*E$46/1000000</f>
        <v>0</v>
      </c>
      <c r="N60" s="59">
        <f>$E30*F$46/1000000</f>
        <v>0</v>
      </c>
      <c r="O60" s="63">
        <f>$E30*G$46/1000000</f>
        <v>0</v>
      </c>
      <c r="P60" s="62">
        <f>$F30*D$47/1000000</f>
        <v>0</v>
      </c>
      <c r="Q60" s="59">
        <f>$F30*E$47/1000000</f>
        <v>5.4355852867441454</v>
      </c>
      <c r="R60" s="59">
        <f>$F30*F$47/1000000</f>
        <v>0</v>
      </c>
      <c r="S60" s="63">
        <f>$F30*G$47/1000000</f>
        <v>1.9374149624791743E-2</v>
      </c>
      <c r="T60" s="62">
        <f>$G30*D$48/1000000</f>
        <v>0</v>
      </c>
      <c r="U60" s="59">
        <f>$G30*E$48/1000000</f>
        <v>0</v>
      </c>
      <c r="V60" s="59">
        <f>$G30*F$48/1000000</f>
        <v>12.403742826852337</v>
      </c>
      <c r="W60" s="63">
        <f>$G30*G$48/1000000</f>
        <v>1.1539800983206927</v>
      </c>
      <c r="X60" s="62">
        <f>$H30*D$49/1000000</f>
        <v>1.4149293093821362</v>
      </c>
      <c r="Y60" s="59">
        <f>$H30*E$49/1000000</f>
        <v>0</v>
      </c>
      <c r="Z60" s="59">
        <f>$H30*F$49/1000000</f>
        <v>0</v>
      </c>
      <c r="AA60" s="63">
        <f>$H30*G$49/1000000</f>
        <v>3.3661624699010502</v>
      </c>
      <c r="AB60" s="62">
        <f>$I30*D$50/1000000</f>
        <v>4.515049589212353</v>
      </c>
      <c r="AC60" s="59">
        <f>$I30*E$50/1000000</f>
        <v>0.80951935444734302</v>
      </c>
      <c r="AD60" s="59">
        <f>$I30*F$50/1000000</f>
        <v>2.1320749792629599</v>
      </c>
      <c r="AE60" s="63">
        <f>$I30*G$50/1000000</f>
        <v>0.93366657696095312</v>
      </c>
      <c r="AF60" s="62">
        <f>$J30*D$51/1000000</f>
        <v>0</v>
      </c>
      <c r="AG60" s="59">
        <f>$J30*E$51/1000000</f>
        <v>0</v>
      </c>
      <c r="AH60" s="59">
        <f>$J30*F$51/1000000</f>
        <v>0</v>
      </c>
      <c r="AI60" s="63">
        <f>$J30*G$51/1000000</f>
        <v>0</v>
      </c>
    </row>
    <row r="61" spans="2:35" x14ac:dyDescent="0.25">
      <c r="B61" s="79" t="s">
        <v>38</v>
      </c>
      <c r="C61" s="120">
        <f t="shared" si="9"/>
        <v>248.83199999999994</v>
      </c>
      <c r="D61" s="62">
        <f t="shared" si="11"/>
        <v>36.279819206461134</v>
      </c>
      <c r="E61" s="59">
        <f t="shared" si="10"/>
        <v>58.044648757795891</v>
      </c>
      <c r="F61" s="59">
        <f t="shared" si="10"/>
        <v>132.59224136145932</v>
      </c>
      <c r="G61" s="63">
        <f t="shared" si="10"/>
        <v>21.915290674283611</v>
      </c>
      <c r="H61" s="62">
        <f>$D31*D$45/1000000</f>
        <v>0</v>
      </c>
      <c r="I61" s="59">
        <f>$D31*E$45/1000000</f>
        <v>0</v>
      </c>
      <c r="J61" s="59">
        <f>$D31*F$45/1000000</f>
        <v>0</v>
      </c>
      <c r="K61" s="63">
        <f>$D31*G$45/1000000</f>
        <v>0</v>
      </c>
      <c r="L61" s="62">
        <f>$E31*D$46/1000000</f>
        <v>30.313869122534662</v>
      </c>
      <c r="M61" s="59">
        <f>$E31*E$46/1000000</f>
        <v>0</v>
      </c>
      <c r="N61" s="59">
        <f>$E31*F$46/1000000</f>
        <v>0</v>
      </c>
      <c r="O61" s="63">
        <f>$E31*G$46/1000000</f>
        <v>0</v>
      </c>
      <c r="P61" s="62">
        <f>$F31*D$47/1000000</f>
        <v>0</v>
      </c>
      <c r="Q61" s="59">
        <f>$F31*E$47/1000000</f>
        <v>57.654773168838609</v>
      </c>
      <c r="R61" s="59">
        <f>$F31*F$47/1000000</f>
        <v>0</v>
      </c>
      <c r="S61" s="63">
        <f>$F31*G$47/1000000</f>
        <v>0.2054998943132369</v>
      </c>
      <c r="T61" s="62">
        <f>$G31*D$48/1000000</f>
        <v>0</v>
      </c>
      <c r="U61" s="59">
        <f>$G31*E$48/1000000</f>
        <v>0</v>
      </c>
      <c r="V61" s="59">
        <f>$G31*F$48/1000000</f>
        <v>131.56540490143578</v>
      </c>
      <c r="W61" s="63">
        <f>$G31*G$48/1000000</f>
        <v>12.240165005282405</v>
      </c>
      <c r="X61" s="62">
        <f>$H31*D$49/1000000</f>
        <v>3.7914404714079812</v>
      </c>
      <c r="Y61" s="59">
        <f>$H31*E$49/1000000</f>
        <v>0</v>
      </c>
      <c r="Z61" s="59">
        <f>$H31*F$49/1000000</f>
        <v>0</v>
      </c>
      <c r="AA61" s="63">
        <f>$H31*G$49/1000000</f>
        <v>9.0199591860109241</v>
      </c>
      <c r="AB61" s="62">
        <f>$I31*D$50/1000000</f>
        <v>2.1745096125184915</v>
      </c>
      <c r="AC61" s="59">
        <f>$I31*E$50/1000000</f>
        <v>0.38987558895728447</v>
      </c>
      <c r="AD61" s="59">
        <f>$I31*F$50/1000000</f>
        <v>1.026836460023522</v>
      </c>
      <c r="AE61" s="63">
        <f>$I31*G$50/1000000</f>
        <v>0.44966658867704862</v>
      </c>
      <c r="AF61" s="62">
        <f>$J31*D$51/1000000</f>
        <v>0</v>
      </c>
      <c r="AG61" s="59">
        <f>$J31*E$51/1000000</f>
        <v>0</v>
      </c>
      <c r="AH61" s="59">
        <f>$J31*F$51/1000000</f>
        <v>0</v>
      </c>
      <c r="AI61" s="63">
        <f>$J31*G$51/1000000</f>
        <v>0</v>
      </c>
    </row>
    <row r="62" spans="2:35" x14ac:dyDescent="0.25">
      <c r="B62" s="79" t="s">
        <v>39</v>
      </c>
      <c r="C62" s="120">
        <f t="shared" si="9"/>
        <v>354.44999999999993</v>
      </c>
      <c r="D62" s="62">
        <f t="shared" si="11"/>
        <v>229.72563527987387</v>
      </c>
      <c r="E62" s="59">
        <f t="shared" si="10"/>
        <v>27.298163042463862</v>
      </c>
      <c r="F62" s="59">
        <f t="shared" si="10"/>
        <v>57.009848062915339</v>
      </c>
      <c r="G62" s="63">
        <f t="shared" si="10"/>
        <v>40.416353614746853</v>
      </c>
      <c r="H62" s="62">
        <f>$D32*D$45/1000000</f>
        <v>12.959400651337162</v>
      </c>
      <c r="I62" s="59">
        <f>$D32*E$45/1000000</f>
        <v>0</v>
      </c>
      <c r="J62" s="59">
        <f>$D32*F$45/1000000</f>
        <v>0</v>
      </c>
      <c r="K62" s="63">
        <f>$D32*G$45/1000000</f>
        <v>0</v>
      </c>
      <c r="L62" s="62">
        <f>$E32*D$46/1000000</f>
        <v>278.64789137323299</v>
      </c>
      <c r="M62" s="59">
        <f>$E32*E$46/1000000</f>
        <v>0</v>
      </c>
      <c r="N62" s="59">
        <f>$E32*F$46/1000000</f>
        <v>0</v>
      </c>
      <c r="O62" s="63">
        <f>$E32*G$46/1000000</f>
        <v>0</v>
      </c>
      <c r="P62" s="62">
        <f>$F32*D$47/1000000</f>
        <v>0</v>
      </c>
      <c r="Q62" s="59">
        <f>$F32*E$47/1000000</f>
        <v>42.315793288732934</v>
      </c>
      <c r="R62" s="59">
        <f>$F32*F$47/1000000</f>
        <v>0</v>
      </c>
      <c r="S62" s="63">
        <f>$F32*G$47/1000000</f>
        <v>0.15082690592069442</v>
      </c>
      <c r="T62" s="62">
        <f>$G32*D$48/1000000</f>
        <v>0</v>
      </c>
      <c r="U62" s="59">
        <f>$G32*E$48/1000000</f>
        <v>0</v>
      </c>
      <c r="V62" s="59">
        <f>$G32*F$48/1000000</f>
        <v>96.562594417883005</v>
      </c>
      <c r="W62" s="63">
        <f>$G32*G$48/1000000</f>
        <v>8.9836845020050635</v>
      </c>
      <c r="X62" s="62">
        <f>$H32*D$49/1000000</f>
        <v>20.429552274290081</v>
      </c>
      <c r="Y62" s="59">
        <f>$H32*E$49/1000000</f>
        <v>0</v>
      </c>
      <c r="Z62" s="59">
        <f>$H32*F$49/1000000</f>
        <v>0</v>
      </c>
      <c r="AA62" s="63">
        <f>$H32*G$49/1000000</f>
        <v>48.602563878351404</v>
      </c>
      <c r="AB62" s="62">
        <f>$I32*D$50/1000000</f>
        <v>-83.760005121373212</v>
      </c>
      <c r="AC62" s="59">
        <f>$I32*E$50/1000000</f>
        <v>-15.017630246269071</v>
      </c>
      <c r="AD62" s="59">
        <f>$I32*F$50/1000000</f>
        <v>-39.552746354967667</v>
      </c>
      <c r="AE62" s="63">
        <f>$I32*G$50/1000000</f>
        <v>-17.320721671530308</v>
      </c>
      <c r="AF62" s="62">
        <f>$J32*D$51/1000000</f>
        <v>1.4487961023868641</v>
      </c>
      <c r="AG62" s="59">
        <f>$J32*E$51/1000000</f>
        <v>0</v>
      </c>
      <c r="AH62" s="59">
        <f>$J32*F$51/1000000</f>
        <v>0</v>
      </c>
      <c r="AI62" s="63">
        <f>$J32*G$51/1000000</f>
        <v>0</v>
      </c>
    </row>
    <row r="63" spans="2:35" x14ac:dyDescent="0.25">
      <c r="B63" s="81" t="s">
        <v>40</v>
      </c>
      <c r="C63" s="120">
        <f t="shared" si="9"/>
        <v>161.76400000000004</v>
      </c>
      <c r="D63" s="62">
        <f t="shared" si="11"/>
        <v>50.858906421396526</v>
      </c>
      <c r="E63" s="59">
        <f t="shared" si="10"/>
        <v>89.670156413513169</v>
      </c>
      <c r="F63" s="59">
        <f t="shared" si="10"/>
        <v>19.135094078650656</v>
      </c>
      <c r="G63" s="63">
        <f t="shared" si="10"/>
        <v>2.0998430864396718</v>
      </c>
      <c r="H63" s="62">
        <f>$D33*D$45/1000000</f>
        <v>0</v>
      </c>
      <c r="I63" s="59">
        <f>$D33*E$45/1000000</f>
        <v>0</v>
      </c>
      <c r="J63" s="59">
        <f>$D33*F$45/1000000</f>
        <v>0</v>
      </c>
      <c r="K63" s="63">
        <f>$D33*G$45/1000000</f>
        <v>0</v>
      </c>
      <c r="L63" s="62">
        <f>$E33*D$46/1000000</f>
        <v>0</v>
      </c>
      <c r="M63" s="59">
        <f>$E33*E$46/1000000</f>
        <v>0</v>
      </c>
      <c r="N63" s="59">
        <f>$E33*F$46/1000000</f>
        <v>0</v>
      </c>
      <c r="O63" s="63">
        <f>$E33*G$46/1000000</f>
        <v>0</v>
      </c>
      <c r="P63" s="62">
        <f>$F33*D$47/1000000</f>
        <v>0</v>
      </c>
      <c r="Q63" s="59">
        <f>$F33*E$47/1000000</f>
        <v>89.670156413513169</v>
      </c>
      <c r="R63" s="59">
        <f>$F33*F$47/1000000</f>
        <v>0</v>
      </c>
      <c r="S63" s="63">
        <f>$F33*G$47/1000000</f>
        <v>0.31961287250346787</v>
      </c>
      <c r="T63" s="62">
        <f>$G33*D$48/1000000</f>
        <v>0</v>
      </c>
      <c r="U63" s="59">
        <f>$G33*E$48/1000000</f>
        <v>0</v>
      </c>
      <c r="V63" s="59">
        <f>$G33*F$48/1000000</f>
        <v>19.135094078650656</v>
      </c>
      <c r="W63" s="63">
        <f>$G33*G$48/1000000</f>
        <v>1.7802302139362041</v>
      </c>
      <c r="X63" s="62">
        <f>$H33*D$49/1000000</f>
        <v>0</v>
      </c>
      <c r="Y63" s="59">
        <f>$H33*E$49/1000000</f>
        <v>0</v>
      </c>
      <c r="Z63" s="59">
        <f>$H33*F$49/1000000</f>
        <v>0</v>
      </c>
      <c r="AA63" s="63">
        <f>$H33*G$49/1000000</f>
        <v>0</v>
      </c>
      <c r="AB63" s="62">
        <f>$I33*D$50/1000000</f>
        <v>0</v>
      </c>
      <c r="AC63" s="59">
        <f>$I33*E$50/1000000</f>
        <v>0</v>
      </c>
      <c r="AD63" s="59">
        <f>$I33*F$50/1000000</f>
        <v>0</v>
      </c>
      <c r="AE63" s="63">
        <f>$I33*G$50/1000000</f>
        <v>0</v>
      </c>
      <c r="AF63" s="62">
        <f>$J33*D$51/1000000</f>
        <v>50.858906421396526</v>
      </c>
      <c r="AG63" s="59">
        <f>$J33*E$51/1000000</f>
        <v>0</v>
      </c>
      <c r="AH63" s="59">
        <f>$J33*F$51/1000000</f>
        <v>0</v>
      </c>
      <c r="AI63" s="63">
        <f>$J33*G$51/1000000</f>
        <v>0</v>
      </c>
    </row>
    <row r="64" spans="2:35" x14ac:dyDescent="0.25">
      <c r="B64" s="81" t="s">
        <v>41</v>
      </c>
      <c r="C64" s="120">
        <f t="shared" si="9"/>
        <v>31.80537461814005</v>
      </c>
      <c r="D64" s="62">
        <f t="shared" si="11"/>
        <v>12.092927704212315</v>
      </c>
      <c r="E64" s="59">
        <f t="shared" si="10"/>
        <v>10.122692303046881</v>
      </c>
      <c r="F64" s="59">
        <f t="shared" si="10"/>
        <v>8.7405029265396443</v>
      </c>
      <c r="G64" s="63">
        <f t="shared" si="10"/>
        <v>0.84925168434120835</v>
      </c>
      <c r="H64" s="107">
        <f>$D34*D$45/1000000</f>
        <v>0</v>
      </c>
      <c r="I64" s="108">
        <f>$D34*E$45/1000000</f>
        <v>0</v>
      </c>
      <c r="J64" s="108">
        <f>$D34*F$45/1000000</f>
        <v>0</v>
      </c>
      <c r="K64" s="109">
        <f>$D34*G$45/1000000</f>
        <v>0</v>
      </c>
      <c r="L64" s="107">
        <f>$E34*D$46/1000000</f>
        <v>12.092927704212315</v>
      </c>
      <c r="M64" s="108">
        <f>$E34*E$46/1000000</f>
        <v>0</v>
      </c>
      <c r="N64" s="108">
        <f>$E34*F$46/1000000</f>
        <v>0</v>
      </c>
      <c r="O64" s="109">
        <f>$E34*G$46/1000000</f>
        <v>0</v>
      </c>
      <c r="P64" s="107">
        <f>$F34*D$47/1000000</f>
        <v>0</v>
      </c>
      <c r="Q64" s="108">
        <f>$F34*E$47/1000000</f>
        <v>10.122692303046881</v>
      </c>
      <c r="R64" s="108">
        <f>$F34*F$47/1000000</f>
        <v>0</v>
      </c>
      <c r="S64" s="109">
        <f>$F34*G$47/1000000</f>
        <v>3.6080485345936088E-2</v>
      </c>
      <c r="T64" s="107">
        <f>$G34*D$48/1000000</f>
        <v>0</v>
      </c>
      <c r="U64" s="108">
        <f>$G34*E$48/1000000</f>
        <v>0</v>
      </c>
      <c r="V64" s="108">
        <f>$G34*F$48/1000000</f>
        <v>8.7405029265396443</v>
      </c>
      <c r="W64" s="109">
        <f>$G34*G$48/1000000</f>
        <v>0.81317119899527224</v>
      </c>
      <c r="X64" s="107">
        <f>$H34*D$49/1000000</f>
        <v>0</v>
      </c>
      <c r="Y64" s="108">
        <f>$H34*E$49/1000000</f>
        <v>0</v>
      </c>
      <c r="Z64" s="108">
        <f>$H34*F$49/1000000</f>
        <v>0</v>
      </c>
      <c r="AA64" s="109">
        <f>$H34*G$49/1000000</f>
        <v>0</v>
      </c>
      <c r="AB64" s="107">
        <f>$I34*D$50/1000000</f>
        <v>0</v>
      </c>
      <c r="AC64" s="108">
        <f>$I34*E$50/1000000</f>
        <v>0</v>
      </c>
      <c r="AD64" s="108">
        <f>$I34*F$50/1000000</f>
        <v>0</v>
      </c>
      <c r="AE64" s="109">
        <f>$I34*G$50/1000000</f>
        <v>0</v>
      </c>
      <c r="AF64" s="107">
        <f>$J34*D$51/1000000</f>
        <v>0</v>
      </c>
      <c r="AG64" s="108">
        <f>$J34*E$51/1000000</f>
        <v>0</v>
      </c>
      <c r="AH64" s="108">
        <f>$J34*F$51/1000000</f>
        <v>0</v>
      </c>
      <c r="AI64" s="109">
        <f>$J34*G$51/1000000</f>
        <v>0</v>
      </c>
    </row>
    <row r="65" spans="2:35" ht="16.5" thickBot="1" x14ac:dyDescent="0.3">
      <c r="B65" s="82" t="s">
        <v>64</v>
      </c>
      <c r="C65" s="100">
        <f t="shared" ref="C65:AI65" si="12">SUM(C58:C64)</f>
        <v>1097.921</v>
      </c>
      <c r="D65" s="100">
        <f t="shared" si="12"/>
        <v>423.0409970848134</v>
      </c>
      <c r="E65" s="101">
        <f t="shared" si="12"/>
        <v>234.34060240830749</v>
      </c>
      <c r="F65" s="101">
        <f t="shared" si="12"/>
        <v>332.07352945106464</v>
      </c>
      <c r="G65" s="102">
        <f t="shared" si="12"/>
        <v>108.46587105581439</v>
      </c>
      <c r="H65" s="64">
        <f t="shared" si="12"/>
        <v>13.73537219962947</v>
      </c>
      <c r="I65" s="65">
        <f t="shared" si="12"/>
        <v>0</v>
      </c>
      <c r="J65" s="65">
        <f t="shared" si="12"/>
        <v>0</v>
      </c>
      <c r="K65" s="66">
        <f t="shared" si="12"/>
        <v>0</v>
      </c>
      <c r="L65" s="64">
        <f t="shared" si="12"/>
        <v>366.60220547102108</v>
      </c>
      <c r="M65" s="65">
        <f t="shared" si="12"/>
        <v>0</v>
      </c>
      <c r="N65" s="65">
        <f t="shared" si="12"/>
        <v>0</v>
      </c>
      <c r="O65" s="66">
        <f t="shared" si="12"/>
        <v>0</v>
      </c>
      <c r="P65" s="64">
        <f t="shared" si="12"/>
        <v>0</v>
      </c>
      <c r="Q65" s="65">
        <f t="shared" si="12"/>
        <v>242.39494039163074</v>
      </c>
      <c r="R65" s="65">
        <f t="shared" si="12"/>
        <v>0</v>
      </c>
      <c r="S65" s="66">
        <f t="shared" si="12"/>
        <v>0.8639724327189976</v>
      </c>
      <c r="T65" s="64">
        <f t="shared" si="12"/>
        <v>0</v>
      </c>
      <c r="U65" s="65">
        <f t="shared" si="12"/>
        <v>0</v>
      </c>
      <c r="V65" s="65">
        <f t="shared" si="12"/>
        <v>353.28667573895603</v>
      </c>
      <c r="W65" s="66">
        <f t="shared" si="12"/>
        <v>32.867965620993814</v>
      </c>
      <c r="X65" s="64">
        <f t="shared" si="12"/>
        <v>35.318343141617362</v>
      </c>
      <c r="Y65" s="65">
        <f t="shared" si="12"/>
        <v>0</v>
      </c>
      <c r="Z65" s="65">
        <f t="shared" si="12"/>
        <v>0</v>
      </c>
      <c r="AA65" s="66">
        <f t="shared" si="12"/>
        <v>84.023477635299372</v>
      </c>
      <c r="AB65" s="64">
        <f t="shared" si="12"/>
        <v>-44.922626251237865</v>
      </c>
      <c r="AC65" s="65">
        <f t="shared" si="12"/>
        <v>-8.054337983323304</v>
      </c>
      <c r="AD65" s="65">
        <f t="shared" si="12"/>
        <v>-21.213146287891405</v>
      </c>
      <c r="AE65" s="66">
        <f t="shared" si="12"/>
        <v>-9.2895446331977904</v>
      </c>
      <c r="AF65" s="64">
        <f t="shared" si="12"/>
        <v>52.307702523783391</v>
      </c>
      <c r="AG65" s="65">
        <f t="shared" si="12"/>
        <v>0</v>
      </c>
      <c r="AH65" s="65">
        <f t="shared" si="12"/>
        <v>0</v>
      </c>
      <c r="AI65" s="66">
        <f t="shared" si="12"/>
        <v>0</v>
      </c>
    </row>
    <row r="66" spans="2:35" x14ac:dyDescent="0.25">
      <c r="B66" s="51"/>
      <c r="C66" s="40"/>
      <c r="D66" s="40"/>
      <c r="E66" s="40"/>
      <c r="F66" s="40"/>
      <c r="G66" s="40"/>
    </row>
    <row r="67" spans="2:35" x14ac:dyDescent="0.25">
      <c r="B67" s="51"/>
      <c r="C67" s="40"/>
      <c r="D67" s="40"/>
      <c r="E67" s="40"/>
      <c r="F67" s="40"/>
      <c r="G67" s="40"/>
    </row>
    <row r="68" spans="2:35" x14ac:dyDescent="0.25">
      <c r="B68" s="51"/>
      <c r="C68" s="40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</row>
    <row r="69" spans="2:35" x14ac:dyDescent="0.25">
      <c r="B69" s="52"/>
      <c r="C69" s="40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</row>
    <row r="70" spans="2:35" x14ac:dyDescent="0.25">
      <c r="B70" s="40"/>
      <c r="C70" s="40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</row>
    <row r="71" spans="2:35" x14ac:dyDescent="0.25"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</row>
    <row r="72" spans="2:35" x14ac:dyDescent="0.25"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</row>
    <row r="73" spans="2:35" x14ac:dyDescent="0.25"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</row>
    <row r="74" spans="2:35" x14ac:dyDescent="0.25"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</row>
    <row r="75" spans="2:35" x14ac:dyDescent="0.25"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</row>
    <row r="76" spans="2:35" x14ac:dyDescent="0.25"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</row>
    <row r="77" spans="2:35" x14ac:dyDescent="0.25"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</row>
    <row r="78" spans="2:35" x14ac:dyDescent="0.25"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</row>
  </sheetData>
  <mergeCells count="13">
    <mergeCell ref="D56:G56"/>
    <mergeCell ref="H56:K56"/>
    <mergeCell ref="L56:O56"/>
    <mergeCell ref="P56:S56"/>
    <mergeCell ref="T56:W56"/>
    <mergeCell ref="X56:AA56"/>
    <mergeCell ref="AB56:AE56"/>
    <mergeCell ref="AF56:AI56"/>
    <mergeCell ref="H40:L40"/>
    <mergeCell ref="H41:L41"/>
    <mergeCell ref="H42:L42"/>
    <mergeCell ref="H43:L43"/>
    <mergeCell ref="H44:L44"/>
  </mergeCells>
  <pageMargins left="0" right="0" top="0.75" bottom="0.75" header="0.3" footer="0.3"/>
  <pageSetup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Q10</vt:lpstr>
    </vt:vector>
  </TitlesOfParts>
  <Company>SaskPower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SaskPower Corporation</dc:creator>
  <cp:lastModifiedBy>SaskPower Corporation</cp:lastModifiedBy>
  <cp:lastPrinted>2017-09-28T22:22:19Z</cp:lastPrinted>
  <dcterms:created xsi:type="dcterms:W3CDTF">2017-09-28T20:28:41Z</dcterms:created>
  <dcterms:modified xsi:type="dcterms:W3CDTF">2017-09-29T18:34:36Z</dcterms:modified>
</cp:coreProperties>
</file>